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een-q\Desktop\"/>
    </mc:Choice>
  </mc:AlternateContent>
  <bookViews>
    <workbookView xWindow="0" yWindow="0" windowWidth="19200" windowHeight="7665" activeTab="3"/>
  </bookViews>
  <sheets>
    <sheet name="صفحة الغلاف" sheetId="13" r:id="rId1"/>
    <sheet name="Sheet4" sheetId="4" state="hidden" r:id="rId2"/>
    <sheet name="معايير التقييم" sheetId="30" r:id="rId3"/>
    <sheet name="التقييم العام" sheetId="29" r:id="rId4"/>
  </sheets>
  <definedNames>
    <definedName name="_xlnm.Print_Titles" localSheetId="0">'صفحة الغلاف'!$2:$5</definedName>
    <definedName name="_xlnm.Print_Titles" localSheetId="2">'معايير التقييم'!$1:$3</definedName>
    <definedName name="score" localSheetId="2">#REF!</definedName>
    <definedName name="score">#REF!</definedName>
  </definedNames>
  <calcPr calcId="162913"/>
  <fileRecoveryPr autoRecover="0"/>
</workbook>
</file>

<file path=xl/calcChain.xml><?xml version="1.0" encoding="utf-8"?>
<calcChain xmlns="http://schemas.openxmlformats.org/spreadsheetml/2006/main">
  <c r="G162" i="29" l="1"/>
  <c r="H162" i="29" l="1"/>
  <c r="H161" i="29"/>
  <c r="F12" i="29" l="1"/>
  <c r="F11" i="29"/>
  <c r="F9" i="29"/>
  <c r="F8" i="29"/>
  <c r="F7" i="29"/>
  <c r="F6" i="29"/>
  <c r="F5" i="29"/>
  <c r="F4" i="29"/>
  <c r="F13" i="29"/>
  <c r="F10" i="29"/>
  <c r="H6" i="29"/>
  <c r="H151" i="29" l="1"/>
  <c r="H152" i="29"/>
  <c r="H153" i="29"/>
  <c r="H154" i="29"/>
  <c r="H155" i="29"/>
  <c r="H156" i="29"/>
  <c r="H157" i="29"/>
  <c r="H158" i="29"/>
  <c r="H159" i="29"/>
  <c r="H150" i="29"/>
  <c r="H140" i="29"/>
  <c r="H141" i="29"/>
  <c r="H142" i="29"/>
  <c r="H143" i="29"/>
  <c r="H144" i="29"/>
  <c r="H145" i="29"/>
  <c r="H146" i="29"/>
  <c r="H147" i="29"/>
  <c r="H148" i="29"/>
  <c r="H139" i="29"/>
  <c r="H129" i="29"/>
  <c r="H130" i="29"/>
  <c r="H131" i="29"/>
  <c r="H132" i="29"/>
  <c r="H133" i="29"/>
  <c r="H134" i="29"/>
  <c r="H135" i="29"/>
  <c r="H136" i="29"/>
  <c r="H137" i="29"/>
  <c r="H128" i="29"/>
  <c r="H118" i="29"/>
  <c r="H119" i="29"/>
  <c r="H120" i="29"/>
  <c r="H121" i="29"/>
  <c r="H122" i="29"/>
  <c r="H123" i="29"/>
  <c r="H124" i="29"/>
  <c r="H125" i="29"/>
  <c r="H126" i="29"/>
  <c r="H117" i="29"/>
  <c r="H106" i="29"/>
  <c r="H107" i="29"/>
  <c r="H108" i="29"/>
  <c r="H109" i="29"/>
  <c r="H110" i="29"/>
  <c r="H111" i="29"/>
  <c r="H112" i="29"/>
  <c r="H113" i="29"/>
  <c r="H114" i="29"/>
  <c r="H105" i="29"/>
  <c r="H95" i="29"/>
  <c r="H96" i="29"/>
  <c r="H97" i="29"/>
  <c r="H98" i="29"/>
  <c r="H99" i="29"/>
  <c r="H100" i="29"/>
  <c r="H101" i="29"/>
  <c r="H102" i="29"/>
  <c r="H103" i="29"/>
  <c r="H94" i="29"/>
  <c r="H84" i="29"/>
  <c r="H85" i="29"/>
  <c r="H86" i="29"/>
  <c r="H87" i="29"/>
  <c r="H88" i="29"/>
  <c r="H89" i="29"/>
  <c r="H90" i="29"/>
  <c r="H91" i="29"/>
  <c r="H92" i="29"/>
  <c r="H83" i="29"/>
  <c r="H72" i="29"/>
  <c r="H73" i="29"/>
  <c r="H74" i="29"/>
  <c r="H75" i="29"/>
  <c r="H76" i="29"/>
  <c r="H77" i="29"/>
  <c r="H78" i="29"/>
  <c r="H79" i="29"/>
  <c r="H80" i="29"/>
  <c r="H71" i="29"/>
  <c r="H61" i="29"/>
  <c r="H62" i="29"/>
  <c r="H63" i="29"/>
  <c r="H64" i="29"/>
  <c r="H65" i="29"/>
  <c r="H66" i="29"/>
  <c r="H67" i="29"/>
  <c r="H68" i="29"/>
  <c r="H69" i="29"/>
  <c r="H60" i="29"/>
  <c r="H50" i="29"/>
  <c r="H51" i="29"/>
  <c r="H52" i="29"/>
  <c r="H53" i="29"/>
  <c r="H54" i="29"/>
  <c r="H55" i="29"/>
  <c r="H56" i="29"/>
  <c r="H57" i="29"/>
  <c r="H58" i="29"/>
  <c r="H49" i="29"/>
  <c r="H38" i="29"/>
  <c r="H39" i="29"/>
  <c r="H40" i="29"/>
  <c r="H41" i="29"/>
  <c r="H42" i="29"/>
  <c r="H43" i="29"/>
  <c r="H44" i="29"/>
  <c r="H45" i="29"/>
  <c r="H46" i="29"/>
  <c r="H37" i="29"/>
  <c r="H27" i="29"/>
  <c r="H28" i="29"/>
  <c r="H29" i="29"/>
  <c r="H30" i="29"/>
  <c r="H31" i="29"/>
  <c r="H32" i="29"/>
  <c r="H33" i="29"/>
  <c r="H34" i="29"/>
  <c r="H35" i="29"/>
  <c r="H26" i="29"/>
  <c r="H24" i="29"/>
  <c r="H16" i="29"/>
  <c r="H17" i="29"/>
  <c r="H18" i="29"/>
  <c r="H19" i="29"/>
  <c r="H20" i="29"/>
  <c r="H21" i="29"/>
  <c r="H22" i="29"/>
  <c r="H23" i="29"/>
  <c r="H15" i="29"/>
  <c r="H13" i="29"/>
  <c r="H12" i="29"/>
  <c r="H11" i="29"/>
  <c r="H10" i="29"/>
  <c r="H9" i="29"/>
  <c r="H8" i="29"/>
  <c r="H7" i="29"/>
  <c r="H5" i="29"/>
  <c r="H4" i="29"/>
  <c r="F118" i="29" l="1"/>
  <c r="F119" i="29"/>
  <c r="F120" i="29"/>
  <c r="F121" i="29"/>
  <c r="F122" i="29"/>
  <c r="F123" i="29"/>
  <c r="F124" i="29"/>
  <c r="F125" i="29"/>
  <c r="F126" i="29"/>
  <c r="F117" i="29"/>
  <c r="F106" i="29"/>
  <c r="F107" i="29"/>
  <c r="F108" i="29"/>
  <c r="F109" i="29"/>
  <c r="F110" i="29"/>
  <c r="F111" i="29"/>
  <c r="F112" i="29"/>
  <c r="F113" i="29"/>
  <c r="F114" i="29"/>
  <c r="F105" i="29"/>
  <c r="F95" i="29"/>
  <c r="F96" i="29"/>
  <c r="F97" i="29"/>
  <c r="F98" i="29"/>
  <c r="F99" i="29"/>
  <c r="F100" i="29"/>
  <c r="F101" i="29"/>
  <c r="F102" i="29"/>
  <c r="F103" i="29"/>
  <c r="F94" i="29"/>
  <c r="F84" i="29"/>
  <c r="F85" i="29"/>
  <c r="F86" i="29"/>
  <c r="F87" i="29"/>
  <c r="F88" i="29"/>
  <c r="F89" i="29"/>
  <c r="F90" i="29"/>
  <c r="F91" i="29"/>
  <c r="F92" i="29"/>
  <c r="F83" i="29"/>
  <c r="F72" i="29"/>
  <c r="F73" i="29"/>
  <c r="F74" i="29"/>
  <c r="F75" i="29"/>
  <c r="F76" i="29"/>
  <c r="F77" i="29"/>
  <c r="F78" i="29"/>
  <c r="F79" i="29"/>
  <c r="F80" i="29"/>
  <c r="F71" i="29"/>
  <c r="F61" i="29"/>
  <c r="F62" i="29"/>
  <c r="F63" i="29"/>
  <c r="F64" i="29"/>
  <c r="F65" i="29"/>
  <c r="F66" i="29"/>
  <c r="F67" i="29"/>
  <c r="F68" i="29"/>
  <c r="F69" i="29"/>
  <c r="F60" i="29"/>
  <c r="F50" i="29"/>
  <c r="F51" i="29"/>
  <c r="F52" i="29"/>
  <c r="F53" i="29"/>
  <c r="F54" i="29"/>
  <c r="F55" i="29"/>
  <c r="F56" i="29"/>
  <c r="F57" i="29"/>
  <c r="F58" i="29"/>
  <c r="F49" i="29"/>
  <c r="F38" i="29"/>
  <c r="F39" i="29"/>
  <c r="F40" i="29"/>
  <c r="F41" i="29"/>
  <c r="F42" i="29"/>
  <c r="F43" i="29"/>
  <c r="F44" i="29"/>
  <c r="F45" i="29"/>
  <c r="F46" i="29"/>
  <c r="F37" i="29"/>
  <c r="F27" i="29"/>
  <c r="F28" i="29"/>
  <c r="F29" i="29"/>
  <c r="F30" i="29"/>
  <c r="F31" i="29"/>
  <c r="F32" i="29"/>
  <c r="F33" i="29"/>
  <c r="F34" i="29"/>
  <c r="F35" i="29"/>
  <c r="F26" i="29"/>
  <c r="F16" i="29"/>
  <c r="F17" i="29"/>
  <c r="F18" i="29"/>
  <c r="F19" i="29"/>
  <c r="F20" i="29"/>
  <c r="F21" i="29"/>
  <c r="F22" i="29"/>
  <c r="F23" i="29"/>
  <c r="F24" i="29"/>
  <c r="F15" i="29"/>
  <c r="F129" i="29" l="1"/>
  <c r="F130" i="29"/>
  <c r="F131" i="29"/>
  <c r="F132" i="29"/>
  <c r="F133" i="29"/>
  <c r="F134" i="29"/>
  <c r="F135" i="29"/>
  <c r="F136" i="29"/>
  <c r="F137" i="29"/>
  <c r="F128" i="29"/>
  <c r="F151" i="29"/>
  <c r="F152" i="29"/>
  <c r="F153" i="29"/>
  <c r="F154" i="29"/>
  <c r="F155" i="29"/>
  <c r="F156" i="29"/>
  <c r="F157" i="29"/>
  <c r="F158" i="29"/>
  <c r="F159" i="29"/>
  <c r="F150" i="29"/>
  <c r="F140" i="29"/>
  <c r="F141" i="29"/>
  <c r="F142" i="29"/>
  <c r="F143" i="29"/>
  <c r="F144" i="29"/>
  <c r="F145" i="29"/>
  <c r="F146" i="29"/>
  <c r="F147" i="29"/>
  <c r="F148" i="29"/>
  <c r="F139" i="29"/>
  <c r="D150" i="29"/>
  <c r="D139" i="29"/>
  <c r="D128" i="29"/>
  <c r="D117" i="29"/>
  <c r="D105" i="29"/>
  <c r="D94" i="29"/>
  <c r="D83" i="29"/>
  <c r="D71" i="29"/>
  <c r="D60" i="29"/>
  <c r="D49" i="29"/>
  <c r="G81" i="29"/>
  <c r="F81" i="29" l="1"/>
  <c r="H81" i="29" l="1"/>
  <c r="G14" i="29" l="1"/>
  <c r="G25" i="29"/>
  <c r="G36" i="29"/>
  <c r="G47" i="29"/>
  <c r="G59" i="29"/>
  <c r="G70" i="29"/>
  <c r="G93" i="29"/>
  <c r="G104" i="29"/>
  <c r="G115" i="29"/>
  <c r="G127" i="29"/>
  <c r="G138" i="29"/>
  <c r="G149" i="29"/>
  <c r="G160" i="29"/>
  <c r="G82" i="29" l="1"/>
  <c r="G161" i="29"/>
  <c r="G116" i="29"/>
  <c r="G48" i="29"/>
  <c r="D37" i="29"/>
  <c r="D26" i="29"/>
  <c r="D15" i="29"/>
  <c r="D4" i="29"/>
  <c r="F115" i="29" l="1"/>
  <c r="F104" i="29"/>
  <c r="F47" i="29"/>
  <c r="F36" i="29"/>
  <c r="F93" i="29"/>
  <c r="F25" i="29"/>
  <c r="F127" i="29"/>
  <c r="F59" i="29"/>
  <c r="H127" i="29"/>
  <c r="F160" i="29"/>
  <c r="F14" i="29"/>
  <c r="F149" i="29"/>
  <c r="F70" i="29"/>
  <c r="F138" i="29"/>
  <c r="H93" i="29" l="1"/>
  <c r="H36" i="29"/>
  <c r="H47" i="29"/>
  <c r="H59" i="29"/>
  <c r="H104" i="29"/>
  <c r="H14" i="29"/>
  <c r="H115" i="29"/>
  <c r="H70" i="29"/>
  <c r="H82" i="29" s="1"/>
  <c r="H160" i="29"/>
  <c r="H149" i="29"/>
  <c r="H138" i="29"/>
  <c r="H25" i="29"/>
  <c r="H116" i="29" l="1"/>
  <c r="H48" i="29"/>
</calcChain>
</file>

<file path=xl/comments1.xml><?xml version="1.0" encoding="utf-8"?>
<comments xmlns="http://schemas.openxmlformats.org/spreadsheetml/2006/main">
  <authors>
    <author>Osama Alshraideh - Manager - Compliance</author>
  </authors>
  <commentList>
    <comment ref="A4" authorId="0" shapeId="0">
      <text>
        <r>
          <rPr>
            <b/>
            <sz val="9"/>
            <color indexed="81"/>
            <rFont val="Tahoma"/>
          </rPr>
          <t>Osama Alshraideh - Manager - Compliance:</t>
        </r>
        <r>
          <rPr>
            <sz val="9"/>
            <color indexed="81"/>
            <rFont val="Tahoma"/>
          </rPr>
          <t xml:space="preserve">
الرؤسة والهدف والاستراتيجية
</t>
        </r>
      </text>
    </comment>
    <comment ref="E4" authorId="0" shapeId="0">
      <text>
        <r>
          <rPr>
            <b/>
            <sz val="9"/>
            <color indexed="81"/>
            <rFont val="Tahoma"/>
          </rPr>
          <t>Osama Alshraideh - Manager - Compliance:</t>
        </r>
        <r>
          <rPr>
            <sz val="9"/>
            <color indexed="81"/>
            <rFont val="Tahoma"/>
          </rPr>
          <t xml:space="preserve">
لدى الشركة رؤية وهدف واستراتيجية واضحة 
</t>
        </r>
      </text>
    </comment>
  </commentList>
</comments>
</file>

<file path=xl/sharedStrings.xml><?xml version="1.0" encoding="utf-8"?>
<sst xmlns="http://schemas.openxmlformats.org/spreadsheetml/2006/main" count="198" uniqueCount="183">
  <si>
    <t>Yes</t>
  </si>
  <si>
    <t>List One</t>
  </si>
  <si>
    <t>List Two</t>
  </si>
  <si>
    <t>List Three</t>
  </si>
  <si>
    <t>No</t>
  </si>
  <si>
    <t>NA</t>
  </si>
  <si>
    <t>التعريف والنطاق</t>
  </si>
  <si>
    <t>يمارس مجلس الإدارة الرقابة على المعاملة العادلة للموظفين (على سبيل المثال، بما في ذلك ما يتعلق بتقييمات الأداء، والامتثال لأفضل ممارسات حقوق الإنسان/رفاهية الموظفين).</t>
  </si>
  <si>
    <t xml:space="preserve">السياسات والإجراءات </t>
  </si>
  <si>
    <t xml:space="preserve">اطار دق ناقوس الخطر </t>
  </si>
  <si>
    <t xml:space="preserve">يتلقى مجلس الإدارة تقارير منتظمة عن حوادث الإبلاغ عن المخالفات بما في ذلك الإجراءات المتخذة وتأكيد اتخاذ القرار المناسب بشأنها.
</t>
  </si>
  <si>
    <t>القيادة الحسنه</t>
  </si>
  <si>
    <t>تُظهر الإدارة العليا نهج "عدم التسامح مطلقًا" مع السلوك السيئ بما في ذلك ما يتعلق بمكافحة الجرائم المالية / القيم الأخلاقية.</t>
  </si>
  <si>
    <t>الإدارة العليا قادرة على تقديم دليل على كيفية تصميم القيم التنظيمية والسلوكيات المرغوبة.</t>
  </si>
  <si>
    <t xml:space="preserve">تحدد الإدارة العليا النتيجة الجيدة لعملائها وتطبق هذا الاعتبار في كل مرحلة من مراحل تقديم المنتج أو الخدمة </t>
  </si>
  <si>
    <t xml:space="preserve">تعمل الإدارة العليا في الوظائف التي تعتمد على الربح على تعزيز "خدمة العملاء" بدلاً من التركيز على معدل البيع.
</t>
  </si>
  <si>
    <t>تتأكد الإدارة العليا من أن الأهداف والأدوار وخطط التنفيذ واضحة لجميع الموظفين.</t>
  </si>
  <si>
    <t>تستخدم الإدارة العليا بانتظام الاتصال ثنائي الاتجاه لجمع مدخلات الموظفين أو أفكارهم.</t>
  </si>
  <si>
    <t>تشجع الإدارة العليا بيئة من الأمان النفسي حيث يشعر الموظفون بالارتياح لإبداء الآراء للإدارة .</t>
  </si>
  <si>
    <t>تقوم الإدارة العليا بالتواصل بانتظام مع الموظفين بشـأن أولويات وأساليب تعلم الالتزام والأخلاقيات.</t>
  </si>
  <si>
    <t>الإدارة العليا تعتبر الفشل والخطأ كتمرين للتعلم والتحسين.</t>
  </si>
  <si>
    <t>تمكين الموظف</t>
  </si>
  <si>
    <t>التنوع والشمول والانتماء</t>
  </si>
  <si>
    <t>تقوم الإدارة العليا بجذب الأفراد من خلفيات متنوعة وتطويرهم والاحتفاظ بهم.</t>
  </si>
  <si>
    <t>تستثمر الإدارة العليا في رفاهية الموظفين (الصحة البدنية والعاطفية والعقلية).</t>
  </si>
  <si>
    <t>تقوم الإدارة العليا بتقييم الموظفين بشكل عادل وبما يتماشى مع تعزيز الثقافة الجيدة.</t>
  </si>
  <si>
    <t>الإدارة العليا تقدر الجهود وتشجع على بذل جهد إضافي.</t>
  </si>
  <si>
    <t>تمارس الإدارة العليا الصبر والتفاهم والتعاطف.</t>
  </si>
  <si>
    <t>المساءلة عن الأخلاقيات والامتثال</t>
  </si>
  <si>
    <t>تتضمن الأوصاف الوظيفية للموظفين بوضوح الأخلاقيات والمساءلة عن الامتثال.</t>
  </si>
  <si>
    <t>يتم تزويد خطي الدفاع الثاني والثالث بالموارد المناسبة والكافية.</t>
  </si>
  <si>
    <t>يتم توفير تدريب مخصص لخطي الدفاع الثاني والثالث لمواكبة مخاطر الامتثال المتطورة بما في ذلك تلك التي تدفعها التكنولوجيا المتقدمة وأفضل الممارسات.</t>
  </si>
  <si>
    <t>برامج التدريب والتوعية</t>
  </si>
  <si>
    <t>هناك إجراءات معمول بها لضمان توصيل التحسينات على الرؤية والغرض والاستراتيجية (بما يتماشى مع الممارسات المتطورة) إلى جميع الموظفين، بما في ذلك تقديم تدريب تنشيطي على الأخلاقيات في جميع أنحاء المنظمة.</t>
  </si>
  <si>
    <t>يجب إكمال تدريب الموظفين الجدد خلال فترة محددة، على سبيل المثال 3 أشهر من التوظيف .  نهاية فترة الاختبار مشروطة بإكمال التدريب التعريفي بشأن أخلاقيات العمل .</t>
  </si>
  <si>
    <t>يتم تقديم نتائج التدريب إلى مجلس الإدارة / لجنة منبثقة عن مجلس الإدارة.</t>
  </si>
  <si>
    <t>فضلا عن مبادرات التدريب، هناك إجراء لضمان التعميم المستمر عبر المنظمة بشأن الأخلاقيات والامتثال، على سبيل المثال رسائل التوعية والنشرات الإخبارية، الخ.</t>
  </si>
  <si>
    <t>هياكل الأجور</t>
  </si>
  <si>
    <t>ينظر الموظفون إلى هيكل الأجور على أنه عادل.</t>
  </si>
  <si>
    <t>تعمل برامج الشركة، بما في ذلك الأجور، ومزايا الرعاية الصحية، واستحقاقات التقاعد والادخار، والإجازات والحوافز، على تعزيز الاحتفاظ بالموظفين.</t>
  </si>
  <si>
    <t>تركز هياكل المكافآت والحوافز في الإدارة العليا على القيادة الحسنة/ التصرف بنزاهة.</t>
  </si>
  <si>
    <t>يرتبط تعويض الموظفين بالإظهار الإيجابي للسلوك والالتزام بمعايير مكافحة الجرائم المالية.</t>
  </si>
  <si>
    <t>يحدد إطار المكافآت مقاييس واضحة للأخلاقيات وسلوك الامتثال</t>
  </si>
  <si>
    <t>يتضمن إطار المكافآت المزيج الصحيح بين المكافآت الثابتة مقابل المكافآت المتغيرة</t>
  </si>
  <si>
    <t xml:space="preserve">
المراقبة والتقارير والتقييم
</t>
  </si>
  <si>
    <t>يتلقى مجلس الإدارة معلومات هامة حول الأخلاقيات والثقافة (بما في ذلك انتهاكات قواعد السلوك، ونسبة إكمال التدريب على الامتثال والأخلاقيات، ..إلخ).</t>
  </si>
  <si>
    <t>يتلقى مجلس الإدارة معلومات معلوماتية هادفة تتمحور حول العملاء (على سبيل المثال، لوحات معلومات أداء المنتج، واستطلاعات رضا العملاء).</t>
  </si>
  <si>
    <t>يغطي ميثاق التدقيق الداخلي للشركة بشكل صريح مكافحة الفساد والرشوة بما في ذلك سجلات الهدايا وسجلات الترفيه.</t>
  </si>
  <si>
    <t>يغطي ميثاق التدقيق الداخلي للشركة بشكل صريح "النتائج العادلة للعملاء".</t>
  </si>
  <si>
    <t>تقيم المنظمة فرص تحسين الثقافة التنظيمية مرة واحدة على الأقل في السنة.</t>
  </si>
  <si>
    <t>نتائج العملاء العادلة</t>
  </si>
  <si>
    <t>تتضمن عملية تطوير المنتجات/الخدمات الجديدة إجراءات واضحة لضمان نتائج عادلة لقطاعات العملاء المستهدفة، بما في ذلك احتياجات العملاء الضعفاء.</t>
  </si>
  <si>
    <t>هناك إجراءات لضمان حل الشكاوى في الوقت المناسب وتحديد الأسباب الجذرية ومعالجتها لتعزيز تجربة العملاء بشكل عام.</t>
  </si>
  <si>
    <t>تم تصميم أساليب التسويق لتناسب شرائح العملاء المستهدفة؛ أن تكون اتصالات العملاء متوازنة (مع التركيز على المزايا والعيوب المحتملة بالتساوي) ومفهومة من قبل شرائح العملاء المختلفة.</t>
  </si>
  <si>
    <t>مفيدة إلى الإدارة العليا ومجلس الإدارة (على سبيل المثال، معلومات الإلغاء، والتغييرات في أحجام المبيعات لكل نوع منتج، وحل شكاوى العملاء خارج الوقت المستهدف، وملفات تعريف المشتكين، وما إلى ذلك) ويتم اتخاذ الإجراءات اللازمة.</t>
  </si>
  <si>
    <t>إدارة الأطراف الثالثة والعلاقات الخارجية</t>
  </si>
  <si>
    <t>الخصوصية وحماية البيانات</t>
  </si>
  <si>
    <t>تتضمن العقود المبرمة مع أطراف ثالثة صراحةً مسؤوليات الأخلاق والامتثال (مثل مكافحة الرشوة والفساد، والامتثال لحقوق الإنسان).</t>
  </si>
  <si>
    <t>لا تتم معالجة البيانات الشخصية بما يتجاوز الأغراض التي تم جمعها من أجلها ما لم يتم الحصول على الموافقة الصريحة (على سبيل المثال الموافقة الصريحة على التسويق المباشر).</t>
  </si>
  <si>
    <t>الإجراءات اللازمة لتعزيز الممارسات</t>
  </si>
  <si>
    <t xml:space="preserve">العوامل الرئيسية </t>
  </si>
  <si>
    <t>أولا: الرؤية والغرض والاستراتيجية</t>
  </si>
  <si>
    <t xml:space="preserve">ثالثا: الأشخاص </t>
  </si>
  <si>
    <t xml:space="preserve">رابعا: الحوكمة  </t>
  </si>
  <si>
    <t>ثانيا: القيادة</t>
  </si>
  <si>
    <t>الإدارة العليا قادرة على تقديم دليل على كيفية تفعيل قيم المؤسسة على جميع المستويات عبر الشركة.</t>
  </si>
  <si>
    <t>تتضمن الأوصاف الوظيفية للموظفين بشكل واضح مسؤوليات مكافحة الجرائم المالية.</t>
  </si>
  <si>
    <t>تتم إدارة شكاوى العملاء من قبل موظفين مستقلين ومؤهلين أو من خلال قسم الامتثال، حيثما تتطلب الجهات الرقابية ذلك.</t>
  </si>
  <si>
    <t>توجد إجراءات معمول بها لتقييم الرؤية والاهداف والاستراتيجية مقابل المتطلبات المتزايدة فيما يتعلق بتحقيق تطلعات جميع أصحاب المصلحة.</t>
  </si>
  <si>
    <t>يتم تقديم الرؤية والاستراتيجية إلى الإدارة العليا بشكل سنوي أو  في حالة حدوث تغيرات.</t>
  </si>
  <si>
    <t>تتحمل الإدارة العليا مسؤولية نشر الرؤية والهدف والاستراتيجية عبرمختلف طبقات الهيكل التنظيمي.</t>
  </si>
  <si>
    <t>تضمن الإدارة العليا قيام الموظفين بفهم الرؤية، الهدف والاستراتيجية وتمثيلها خلال تصرفاتهم اليومية.</t>
  </si>
  <si>
    <t>يضمن مجلس الإدارة استيفاء الإدارة العليا لتدريب / إرشادات مخصصة حول كيفية صياغة القيم التنظيمية الأساسية والسلوكيات المرغوبة، بما في ذلك توافقها مع مسؤوليات الموظفين.</t>
  </si>
  <si>
    <t>تنص مدونة قواعد سلوك مجلس الإدارة صراحة على دورهم في تعزيز ثقافة الأخلاق المؤسسي لدى المنظمة.</t>
  </si>
  <si>
    <t>تنص قواعد سلوك مجلس الإدارة صراحةً على دورهم في ضمان النتائج العادلة للمستهلكين، بما في ذلك ما يتعلق بإستراتيجية العمل وملاءمة المنتج والخدمة.</t>
  </si>
  <si>
    <t xml:space="preserve">يتوجب على  الموظفين الاطلاع  والتوقيع بما يفيد قراءة مدونة قواعد السلوك التي تتضمن قواعد سلوك/ نماذج محددة للموظفين في المناصب ذات المخاطر العالية (مثل المشتريات/دائرة الخزينة).
</t>
  </si>
  <si>
    <t>وجود سياسات وإجراءات لضمان الإدماج والتنوع الاجتماعي ، بما في ذلك ممارسات التوظيف لضمان السلوك الأخلاقي ومكافحة التمييز. على سبيل المثال، النساء في الأدوار القيادية، والموظفين من مختلف الأعمار، والأشخاص ذوي الإعاقة، بما في ذلك صحة ورفاهية الموظفين، وخيارات التوظيف المرنة، وورش العمل/الندوات حول الحياة الصحية، وما إلى ذلك</t>
  </si>
  <si>
    <t>تشتمل قنوات الإبلاغ عن المخالفات خيار الإبلاغ عن مزود خدمة خارجي.</t>
  </si>
  <si>
    <t>تعمل الإدارة العليا على تعزيز التطور والابتكار؛ دعم أنشطة التغيير التي تقوم بها الوظائف الأخرى، بالإضافة الى تشجيع وتعزيز التعاون بين مختلف الوظائف والدوائر.</t>
  </si>
  <si>
    <t>تُظهِر الإدارة العليا مساءلة الموظفين وغياب "ثقافة اللوم".</t>
  </si>
  <si>
    <t>تعمل الإدارة العليا على رفع الوعي المستمر بأهمية الامتثال والأخلاقيات بما في ذلك ما يتعلق بنتائج مكافحة الجرائم المالية ومعاملة العملاء بعدالة، كما تتمتع بالنزاهة للاعتراف بالأخطاء التي ارتكبوها.</t>
  </si>
  <si>
    <t>خطة احلال الإدارة العليا تأخذ بعين الاعتبار النزاهة/القيادة الحسنة من ضمن الكفاءات اللازمة.</t>
  </si>
  <si>
    <t>تعمل الإدارة العليا على تعزيز العمل الجماعي، بحيث يتم تكاتف الكفاءات بهدف تقديم عمل جماعي عالي الجودة وفي الوقت المناسب.</t>
  </si>
  <si>
    <t>تشارك الإدارة العليا في التواصل مع الموظفين بشفافية بشكل دوري، وتشجع مدخلات الموظفين وملاحظاتهم واقتراحاتهم.</t>
  </si>
  <si>
    <t>تولي الإدارة العليا الاهتمام للتعلم والتطوير بين الموظفين من خلال ضمان توافر الوقت والموارد.</t>
  </si>
  <si>
    <t>تأخذ خطة احلال الإدارة العليا  في الاعتبار الواجبات المتعلقة بالتنوع والشمول والانتماء.</t>
  </si>
  <si>
    <t>تشجع الإدارة العليا التغذية الراجعة والتنوع في الفكر.</t>
  </si>
  <si>
    <t>تشجع الإدارة العليا الشمول في جميع الممارسات بما في ذلك ما يتعلق بتطوير الخدمة/ المنتج</t>
  </si>
  <si>
    <t>مسؤوليات الموظفين عن الاخلاقيات والامتثال موضحة ضمن السياسات والإجراءات الخاصة بالوظيفة ذات الصلة.</t>
  </si>
  <si>
    <t>يتم توثيق أدوار ومسؤوليات كل موظفي المؤسسة بشكل واضح.</t>
  </si>
  <si>
    <t>يمكن وصول موظفي المؤسسة لقنوات تصعيد الابلاغات عن الحوادث بسهولة.</t>
  </si>
  <si>
    <t xml:space="preserve">
يتمتع خطا الدفاع الثاني والثالث بالأقدمية والخبرات اللازمة.
</t>
  </si>
  <si>
    <t>استبيان تقييم الثقافة المؤسسية - مجموعة الامتثال لمكافحة الجرائم المالية في منطقة الشرق الأوسط وشمال أفريقيا</t>
  </si>
  <si>
    <t>معايير أفضل الممارسات</t>
  </si>
  <si>
    <t>العوامل الفرعية</t>
  </si>
  <si>
    <t>المتوسط المرجح</t>
  </si>
  <si>
    <t>وزن المعيار  الفرعي</t>
  </si>
  <si>
    <t>وزن العامل  الرئيسي</t>
  </si>
  <si>
    <t xml:space="preserve">وزن العامل الفرعي </t>
  </si>
  <si>
    <t>التقييم 
(0-5)</t>
  </si>
  <si>
    <t xml:space="preserve">مبررات التقييم  بالإضافة إلى الوثائق الداعمة </t>
  </si>
  <si>
    <t xml:space="preserve">لدى المؤسسة رؤية، هدف واستراتيجية واضحة تلبي تطلعات جميع أصحاب المصالح (مثل الجهات الرقابية والمجتمع والمساهمين والعملاء والموظفين).
</t>
  </si>
  <si>
    <t>تسعى رؤية المؤسسة واهدافها وإستراتيجيتها إلى تجاوز الحد الأدنى من المتطلبات القانونية للوصول الى الاهداف و تحقيق النجاح عبرالطرق الصحيحة ودون تنازلات أخلاقية.</t>
  </si>
  <si>
    <t>تهدف رؤية المؤسسة وإستراتيجيتها إلى ضمان ممارسات تجارية مستدامة تتسم بالشفافية والعدل ، بما في ذلك نتائج عادلة وموضوعية للمستهلك.</t>
  </si>
  <si>
    <t xml:space="preserve">تهدف رؤية المؤسسة وإستراتيجيتها إلى ضمان الامتثال للمعايير والقوانين المحلية والدولية لحقوق الإنسان.
</t>
  </si>
  <si>
    <t>تهدف رؤية المؤسسة وإستراتيجيتها إلى ضمان جودة الحياة للموظفين / أن تصبح المؤسسة "صاحب العمل المفضل".</t>
  </si>
  <si>
    <t>لدى المؤسسة قيم أساسية واضحة/بيان أخلاقيات يتم ايصالها إلى جميع الموظفين، بما في ذلك العمال المؤقتين والمتدربين، بالإضافة إلى الأطراف الثالثة التي تعمل نيابة عنها.</t>
  </si>
  <si>
    <t>مجلس الإدارة مسؤول عن ضمان أن ممارسات المؤسسة تلبي تطلعات جميع أصحاب المصلحة (مثل الجهات الرقابية والمجتمع والمساهمين والعملاء والموظفين).</t>
  </si>
  <si>
    <t>لدى المؤسسة سياسات وإجراءات واضحة و مصفوفة خاصة بالموافقات على الرعاية والمساهمات الخيرية لتجنب الاستغلال لتحقيق مكاسب شخصية.</t>
  </si>
  <si>
    <t>لدى المؤسسة سياسة وإجراءات واضحة للهدايا بما في ذلك الحدود وإجراءات إعداد التقارير والسجلات التي يحتفظ بها قسم الامتثال أو تكون متاحة للامتثال عند الطلب.</t>
  </si>
  <si>
    <t>تحتفظ المؤسسة بإجراءات خاصة بالترفيه والضيافة تتضمن حدود مالية محددة وواضحة.</t>
  </si>
  <si>
    <t>تحتفظ المؤسسة بسياسات وإجراءات شاملة لضمان نتائج عادلة للعملاء بما في ذلك ما يتعلق بملاءمة المنتج ووالتعامل مع العملاء بعدالة وشفافية.</t>
  </si>
  <si>
    <t>تحتفظ المؤسسة بسياسات وإجراءات شاملة بشأن الخصوصية وحماية البيانات الشخصية.</t>
  </si>
  <si>
    <t>لدى المؤسسة إجراءات واضحة لتوقع المخاطر والتغييرات التشريعية بما في ذلك تهديدات الجرائم المالية المتطورة.</t>
  </si>
  <si>
    <t xml:space="preserve">تقوم المؤسسة بالتعميم بشكل مستمرمن خلال النشرات التوعوية حول أهمية الإبلاغ عن المخالفات كوسيلة لتشجيع الإبلاغ عن أي سوء سلوك.
</t>
  </si>
  <si>
    <t>تقوم المؤسسة بدراسة وتحليل حوادث الإبلاغ عن المخالفات ويتم اتخاذ الإجراءات اللازمة لمعالجة الأسباب الجذرية حسب الاقتضاء.</t>
  </si>
  <si>
    <t>تحتفظ المؤسسة بإجراءات لحوادث الإبلاغ عن المخالفات بما في ذلك السرية والكفاءة والحيادية.</t>
  </si>
  <si>
    <t>تحتفظ المؤسسة بالإجراءات المناسبة بشأن الاحتفاظ بسجلات الحوادث.</t>
  </si>
  <si>
    <t xml:space="preserve">تحتفظ المؤسسة بالإجراءات المناسبة بشأن التصعيد الداخلي والخارجي للحوادث والإبلاغ عنها بما في ذلك معايير الإفصاح للجهات الرقابية عند الضرورة.
</t>
  </si>
  <si>
    <t>هناك إجراءات لضمان توفير الوعي المناسب للموظفين الجدد حول رؤية المؤسسة والغرض منها واستراتيجيتها.</t>
  </si>
  <si>
    <t>يتم تقديم التدريب التعريفي / التوجيهي المناسب للموظفين الجدد حتى يفهموا بوضوح أخلاقيات المؤسسة وتوقعات الامتثال وإجراءات العقوبات في حالة حدوث انتهاك.</t>
  </si>
  <si>
    <t>تحتفظ المؤسسة بإجراءات مراجعة مناهج التدريب إزاء بيئة المخاطر وأفضل ممارسات الامتثال، بما في ذلك التدريب على الامتثال المتعلق بالوظيفة والذي يتم تقديمه على أساس المخاطر (على سبيل المثال، معالجة مخاطر أعلى بشأن الجرائم المالية).</t>
  </si>
  <si>
    <t>تركز برامج التدريب الخاصة بالمؤسسة على تبني التغيير والتقدم التكنولوجي والابتكار، بما في ذلك توصيل توقعاتها الأخلاقية إلى أطراف ثالثة (على سبيل المثال من خلال مواثيق السلوك).</t>
  </si>
  <si>
    <t>يضمن مجلس الإدارة أن هياكل المكافآت تشجع السلوك الأخلاقي وتتوافق مع القيم الأساسية ورؤية المؤسسة والغرض منها واستراتيجيتها.</t>
  </si>
  <si>
    <t>يحفز هيكل المكافآت في المؤسسة الموظفين على الأداء بأفضل ما لديهم من كفاءات وقدرات ومهارات.</t>
  </si>
  <si>
    <t>يشجع هيكل المكافآت في المؤسسة على تقبل التغيير والتطور بما في ذلك من خلال التعلم المستمر.</t>
  </si>
  <si>
    <t>لدى المؤسسة إجراء للإبلاغ الذاتي عن حوادث الرشوة بما يتناسب مع السلطات.</t>
  </si>
  <si>
    <t>لدى المؤسسة إجراء لإجراء التقييمات الذاتية للثقافة المؤسسية.</t>
  </si>
  <si>
    <t>تطبق المؤسسة آلية لقياس ثقافتها من خلال استطلاعات رأي الموظفين و/أو الجهات الخارجية (بما في ذلك كيفية إدراكهم للإدارة الوسطى والعليا).</t>
  </si>
  <si>
    <t>لدى المؤسسة إجراء واضح لمراقبة حسابات الموظفين، وكذلك مراقبة الأطراف الثالثة للمعاملات أو السلوكيات المشكوك فيها.</t>
  </si>
  <si>
    <t>لدى المؤسسة تعريف واضح لـ "القيمة العادلة" للعملاء بما يتناسب مع أعمالها ومنتجاتها وخدماتها، وتضمن أن الموظفين يمتلكون المعرفة المناسبة لميزات المنتج سواء كانت مزايا أو عيوب للتواصل مع العملاء بشكل صحيح.</t>
  </si>
  <si>
    <t>تحتفظ المؤسسة بإجراءات لتجنب ممارسات البيع المسيئة، وكذلك لمراقبة المنتجات/الخدمات لضمان استمرارها في تقديمها كما وعدت.</t>
  </si>
  <si>
    <t>تحتفظ المؤسسة بإجراءات لضمان أن القرارات الإستراتيجية مثل برامج إدارة التغيير وترتيبات الاستعانة بمصادر خارجية تعكس بقوة المعاملة العادلة للعملاء.</t>
  </si>
  <si>
    <t>تستخدم المؤسسة البيانات بشكل فعال (تستفيد من التكنولوجيا اللازمة) لإثبات النتائج للمستهلكين في جميع مراحل رحلة العميل ودورة حياة المنتج.</t>
  </si>
  <si>
    <t>لدى المؤسسة إجراءات واضحة "لتمكين العملاء" تمكنهم من اتخاذ القرارات التي تصب في مصلحتهم ومتابعة أهدافهم المالية، بما في ذلك ضمان عدم مواجهة العملاء حواجز غير معقولة عند تغيير المنتجات، أو تبديل مقدمي الخدمة، أو تقديم مطالبة.</t>
  </si>
  <si>
    <t>لدى المؤسسة ضوابط لإجراء متطلبات العناية الواجبة على أساس المخاطر والفحوصات إزاء الاعلام السلبي قبل تعيين أطراف ثالثة بما في ذلك ما يتعلق بالالتزامات الأخلاقية (مكافحة الرشوة والفساد، والامتثال لحقوق الإنسان).</t>
  </si>
  <si>
    <t>لدى المؤسسة إجراءات للمراقبة المستمرة للأطراف الثالثة لضمان وفاء الطرف الثالث بالالتزامات.</t>
  </si>
  <si>
    <t>تمنح العقود مع الأطراف الثالثة المؤسسة الحق في فسخ العقد في حالة حدوث أي سلوك غير أخلاقي (مثل الرشوة والفساد وانتهاكات حقوق الإنسان).</t>
  </si>
  <si>
    <t>تمنح العقود مع الأطراف الثالثة المؤسسة الحق في تدقيق الطرف الثالث للتأكد من امتثاله.</t>
  </si>
  <si>
    <t>تدعم المؤسسة ثقافة الأخلاقيات خارجيًا (على سبيل المثال من خلال المشاركة في فرق العمل الدولية والمشاركة في المنتديات والندوات في مجالات الأخلاق والتركيز على العملاء).</t>
  </si>
  <si>
    <t>تسعى المؤسسة إلى بناء قنوات اتصال مفتوحة مع السلطات التنظيمية بما في ذلك ما يتعلق بالتشريعات المقترحة.</t>
  </si>
  <si>
    <t xml:space="preserve">تركز المؤسسة على الأخلاقيات والنزاهة في مناقشاتها مع السلطات التنظيمية (على سبيل المثال فيما يتعلق باختيار الإدارة العليا، مسؤول مكافحة غسل الأموال...) </t>
  </si>
  <si>
    <t>قامت المؤسسة بتعيين مسؤول للخصوصية وحماية البيانات أو قامت بتخصيص مسؤوليات مماثلة للموظفين المعينين (على سبيل المثال في الشؤون القانونية والامتثال وإدارة المخاطر).</t>
  </si>
  <si>
    <t>يمارس أعضاء مجلس الإدارة الإشراف على برنامج الخصوصية وحماية البيانات الخاص بالمؤسسة والذي يتضمن برامج تدريب وتوعية مخصصة حول الخصوصية وحماية البيانات.</t>
  </si>
  <si>
    <t>تحتفظ المؤسسة بإجراء واضح لجمع موافقات العملاء على معالجة بياناتهم الشخصية بما يتماشى مع التشريعات المعمول بها، بما يتوافق مع إشعار الخصوصية الخاص بالمؤسسة.</t>
  </si>
  <si>
    <t>تضمن المؤسسة الشفافية تجاه العملاء فيما يتعلق بمعالجة بياناتهم الشخصية بالإضافة إلى المعرفات عبر الإنترنت، على سبيل المثال. عبر إشعار الخصوصية وإشعار ملفات تعريف الارتباط.</t>
  </si>
  <si>
    <t>تحتفظ المؤسسة بإجراءات الاستجابة لطلبات أصحاب البيانات لممارسة حقوقهم ضمن الأطر الزمنية المنصوص عليها بموجب التشريعات المحلية (مثل الحق في تصحيح البيانات، والحق في نقل البيانات).</t>
  </si>
  <si>
    <t xml:space="preserve">تجري المؤسسة تقييمات مخصصة للخصوصية وحماية البيانات على المنتجات/الخدمات/الأنظمة الجديدة بما يتناسب مع نهج "الخصوصية كجزء من التصميم"، وكذلك قبل استخدام الذكاء الاصطناعي باعتباره أمرًا بالغ الأهمية لتجنب التحيز في القرارات المتخذة استنادا الى الذكاء الاصطناعي. </t>
  </si>
  <si>
    <t>تحتفظ المؤسسة بإجراءات إدارة الاختراقات التي تضمن احتواء الاختراقات وتقديم التقارير في الوقت المناسب إلى السلطات التنظيمية ومالكي البيانات كما هو مطلوب بموجب التشريعات المحلية.</t>
  </si>
  <si>
    <t xml:space="preserve">تجري المؤسسة مراجعات شاملة لأمن البيانات قبل التعامل مع أطراف ثالثة تعمل كمعالجي بيانات شخصية، بما في ضمان التزامها المستمر باتخاذ الإجراءات اللازمة لحماية البيانات.  </t>
  </si>
  <si>
    <t>تضمن المؤسسة بنودًا مخصصة لحماية البيانات في الاتفاقيات المبرمة مع معالجي البيانات الشخصية بما يتماشى مع أفضل الممارسات (بما في ذلك ما يتعلق بأمن البيانات، وتصعيد خرق البيانات، والتعاون في الاستجابة لطلبات أصحاب البيانات لممارسة حقوقهم).</t>
  </si>
  <si>
    <t>رقابة المجلس</t>
  </si>
  <si>
    <t xml:space="preserve"> مجلس الإدارة يتحقق من وجود  هياكل تنظيمية ضمن أسس الحاكمية المؤسسية لضمان فعالية الضوابط الرقابية.</t>
  </si>
  <si>
    <t xml:space="preserve"> وجود عضو  من أعضاء مجلس الإدارة ذو خبرة لطرح أسئلة مهمة حول حقوق العملاء وضمان نتائج عادلة وتعزيز ثقافة الأخلاق والتركيز على العملاء كبنود قياسية في جدول أعمال مجلس الادارة.
</t>
  </si>
  <si>
    <t xml:space="preserve">يشرف مجلس الإدارة على فعالية برنامج مكافحة الجرائم المالية الخاص بالمؤسسة من خلال مواكبة المخاطر  ضمان وأفضل الممارسات في تدابير تخفيف المخاطر. </t>
  </si>
  <si>
    <t xml:space="preserve">وجود وظيفة ضمن إدارة المؤسسة تقوم بمهام حماية وتعزيز الثقافة والأخلاق داخل المنظمة بأدوار ومسؤوليات واضحة.
</t>
  </si>
  <si>
    <t>مجلس الإدارة يتأكد أن تكون ضمن مهام الادارة العليا تعزيز ثقافة الأخلاق المؤسسي والتركيز على العملاء بشكل واضح وبحيث يتم فرضها من أعلى إلى أسفل الهيكل التنظيمي في المؤسسة.</t>
  </si>
  <si>
    <t>تمتلك المؤسسة بيانًا عامًا عالي المستوى مثل مدونة قواعد السلوك التي توفر البوصلة الأخلاقية للموظفين في سلوكهم و اعمالهم اليومية.</t>
  </si>
  <si>
    <t>لدى المؤسسة سياسة لمكافحة الفساد والرشوة و/أو وثيقة سياسة مماثلة تتضمن بيانًا صريحًا لسياسة عدم الرشوة .</t>
  </si>
  <si>
    <t>توفر المؤسسة قنوات آمنة يمكن الوصول إليها من قبل الموظفين خاصة بالإبلاغ عن الانتهاكات بسرية وتضمن حماية المبلغين.</t>
  </si>
  <si>
    <t>وجود قنوات اتصال آمنة ويمكن الوصول إليها تشجع وتسمح لشركاء الأعمال أو الأطراف الخارجية الأخرى بالإبلاغ عن الانتهاكات بسرية وتضمن حماية المبلغين..</t>
  </si>
  <si>
    <t>لدى المؤسسة إجراء لمراقبة سلامة المبلغين عن المخالفات من تضمن عدم تعرض المبلغ للخطر المستقبل.</t>
  </si>
  <si>
    <t>تقييم العامل الرئيسي - أولا</t>
  </si>
  <si>
    <t xml:space="preserve">تضمن الإدارة العليا تعزيز القيم الأساسية كجزء من تجربة الموظف اليومية (على سبيل المثال، القيادة الحسنه والتحفيز وتصحيح السلوك).
</t>
  </si>
  <si>
    <t xml:space="preserve">مجموع نقاط العامل الفرعي </t>
  </si>
  <si>
    <t xml:space="preserve"> يدرك الموظفين في المؤسسة دورهم في دعم و تحقيق رؤية المؤسسة وهدفها واستراتيجيتها.</t>
  </si>
  <si>
    <t>تدعم الإدارة العليا مبادرات التغييروذلك عبر قنوات الاتصالات المفتوحة مع الموظفين وبناء القدرات</t>
  </si>
  <si>
    <t>تعمل الإدارة العليا على تعزيز الشعور بالانتماء لدى موظفيها</t>
  </si>
  <si>
    <t xml:space="preserve"> العلاقات و الاتصالات مع الأطراف الخارجية تشمل المسؤوليات البيئية والاجتماعية والحوكمة بما في ذلك الامتثال لحقوق الإنسان والممارسات الخضراء.</t>
  </si>
  <si>
    <t>يتم تزويد الموظفين بالإرشادات حول السلوكيات المتوقعة بما في ذلك كيفية توافقها مع رؤية المؤسسة وأهدفها واستراتيجيتها.</t>
  </si>
  <si>
    <t>تقوم المؤسسة بتوظيف الأفراد باستخدام التقييمات السلوكية للتأكد من أن قيم الفرد متوافقة مع قيم المؤسسة.</t>
  </si>
  <si>
    <t>يرتبط تعويض الموظفين بالإظهار الإيجابي للأخلاقيات والتركيز على العملاء (خاصة بالنسبة للوظائف الانتاجية )</t>
  </si>
  <si>
    <t>تقييم العامل الرئيسي - ثانياً</t>
  </si>
  <si>
    <t>تقييم العامل الرئيسي - ثالثاً</t>
  </si>
  <si>
    <t>تمتلك المؤسسة معايير و سياسات واضحة للموافقة على العمل مع الأطراف الثالثة قبل تعيين أطراف ثالثة.</t>
  </si>
  <si>
    <t>تقييم العامل الرئيسي - رابعاً</t>
  </si>
  <si>
    <t xml:space="preserve">التقييم العام </t>
  </si>
  <si>
    <r>
      <rPr>
        <b/>
        <sz val="12"/>
        <color theme="1"/>
        <rFont val="Calibri"/>
        <family val="2"/>
        <scheme val="minor"/>
      </rPr>
      <t>معايير تقييم الثقافة</t>
    </r>
    <r>
      <rPr>
        <sz val="12"/>
        <color theme="1"/>
        <rFont val="Calibri"/>
        <family val="2"/>
        <scheme val="minor"/>
      </rPr>
      <t xml:space="preserve">
</t>
    </r>
    <r>
      <rPr>
        <b/>
        <sz val="12"/>
        <color theme="1"/>
        <rFont val="Calibri"/>
        <family val="2"/>
        <scheme val="minor"/>
      </rPr>
      <t>تمثل الثقافة المؤسسية "القوية" مستوى النضج المتمثل في تضمين الثقافة الجيدة كجزء من الحمض النووي للمنظمة حيث يحتضن كل موظف قيم المنظمة بشكل كامل ويمثلها.</t>
    </r>
  </si>
  <si>
    <t>تعزز ثقافة الأخلاق الضوابط الرسمية التي تضمن قيام المؤسسة بوضع قيمها الأساسية موضع التنفيذ؛ فهو يعزز قيمة المؤسسات وولاء العملاء.</t>
  </si>
  <si>
    <t>تشمل برامج التدريب تدريبًا محددًا وجهًا لوجه.</t>
  </si>
  <si>
    <t>يتضمن التدريب والتوعية بالأخلاقيات والامتثال إرشادات حول كيفية معالجة المعضلات الأخلاقية المحتملة/إدارة الحقوق المتنافسة (ذات الصلة بأعمال الشركة)/تضارب المصالح في الأنشطة اليومية.</t>
  </si>
  <si>
    <t>يتم تشجيع الإبلاغ عن المخالفات / توجد عملية للإبلاغ عن المشكلات أو المخاوف (بما في ذلك معايير الإبلاغ) إلى الإدارة العليا ومجلس الإدارة / لجنة مجلس الإدارة.</t>
  </si>
  <si>
    <t>تضمن الشركة أن ارتباطات الطرف الثالث لا تؤثر على المرونة التشغيلية للشركة.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</si>
</sst>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b/>
      <sz val="11"/>
      <color theme="0"/>
      <name val="Calibri"/>
      <family val="2"/>
      <scheme val="minor"/>
    </font>
    <font>
      <b/>
      <sz val="11"/>
      <color theme="1"/>
      <name val="Calibri"/>
      <family val="2"/>
      <scheme val="minor"/>
    </font>
    <font>
      <b/>
      <sz val="10"/>
      <color theme="0"/>
      <name val="Accord Light SF"/>
    </font>
    <font>
      <b/>
      <sz val="11"/>
      <color theme="0"/>
      <name val="Accord Light SF"/>
    </font>
    <font>
      <sz val="11"/>
      <color theme="1"/>
      <name val="Accord Light SF"/>
    </font>
    <font>
      <sz val="11"/>
      <color theme="1"/>
      <name val="Calibri"/>
      <family val="2"/>
      <scheme val="minor"/>
    </font>
    <font>
      <sz val="11"/>
      <color theme="1"/>
      <name val="Calibri   "/>
    </font>
    <font>
      <sz val="19"/>
      <color theme="1"/>
      <name val="Calibri   "/>
    </font>
    <font>
      <sz val="22"/>
      <color theme="1"/>
      <name val="Calibri   "/>
    </font>
    <font>
      <sz val="19"/>
      <name val="Calibri   "/>
    </font>
    <font>
      <sz val="14"/>
      <color theme="1"/>
      <name val="Calibri   "/>
    </font>
    <font>
      <sz val="18"/>
      <color theme="1"/>
      <name val="Calibri   "/>
    </font>
    <font>
      <sz val="11"/>
      <color theme="0"/>
      <name val="Accord Light SF"/>
    </font>
    <font>
      <b/>
      <sz val="14"/>
      <color theme="1"/>
      <name val="Calibri   "/>
    </font>
    <font>
      <b/>
      <sz val="14"/>
      <name val="Calibri   "/>
    </font>
    <font>
      <b/>
      <sz val="14"/>
      <color theme="0"/>
      <name val="Calibri   "/>
    </font>
    <font>
      <sz val="14"/>
      <name val="Calibri   "/>
    </font>
    <font>
      <sz val="14"/>
      <color rgb="FF000000"/>
      <name val="Calibri   "/>
    </font>
    <font>
      <sz val="14"/>
      <color theme="1"/>
      <name val="Arial  "/>
    </font>
    <font>
      <b/>
      <sz val="25"/>
      <color theme="0"/>
      <name val="Calibri   "/>
    </font>
    <font>
      <b/>
      <sz val="18"/>
      <color theme="1"/>
      <name val="Calibri   "/>
    </font>
    <font>
      <b/>
      <sz val="18"/>
      <name val="Calibri   "/>
    </font>
    <font>
      <sz val="11"/>
      <color rgb="FFFF0000"/>
      <name val="Arial  "/>
    </font>
    <font>
      <b/>
      <i/>
      <sz val="11"/>
      <name val="Arial  "/>
    </font>
    <font>
      <b/>
      <sz val="14"/>
      <color theme="0"/>
      <name val="Accord Light SF"/>
    </font>
    <font>
      <b/>
      <sz val="16"/>
      <name val="Calibri   "/>
    </font>
    <font>
      <sz val="12"/>
      <color theme="1"/>
      <name val="Calibri"/>
      <family val="2"/>
      <scheme val="minor"/>
    </font>
    <font>
      <b/>
      <sz val="12"/>
      <color theme="1"/>
      <name val="Calibri"/>
      <family val="2"/>
      <scheme val="minor"/>
    </font>
    <font>
      <sz val="14"/>
      <name val="Calibri"/>
      <family val="2"/>
      <scheme val="minor"/>
    </font>
    <font>
      <sz val="14"/>
      <color rgb="FF202124"/>
      <name val="Calibri"/>
      <family val="2"/>
      <scheme val="minor"/>
    </font>
    <font>
      <sz val="9"/>
      <color indexed="81"/>
      <name val="Tahoma"/>
    </font>
    <font>
      <b/>
      <sz val="9"/>
      <color indexed="81"/>
      <name val="Tahoma"/>
    </font>
  </fonts>
  <fills count="13">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BFBFBF"/>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rgb="FF82000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1" tint="0.499984740745262"/>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s>
  <cellStyleXfs count="2">
    <xf numFmtId="0" fontId="0" fillId="0" borderId="0"/>
    <xf numFmtId="9" fontId="6" fillId="0" borderId="0" applyFont="0" applyFill="0" applyBorder="0" applyAlignment="0" applyProtection="0"/>
  </cellStyleXfs>
  <cellXfs count="159">
    <xf numFmtId="0" fontId="0" fillId="0" borderId="0" xfId="0"/>
    <xf numFmtId="0" fontId="0" fillId="0" borderId="4" xfId="0" applyBorder="1"/>
    <xf numFmtId="0" fontId="0" fillId="0" borderId="0" xfId="0" applyBorder="1"/>
    <xf numFmtId="0" fontId="0" fillId="0" borderId="5" xfId="0" applyBorder="1"/>
    <xf numFmtId="0" fontId="0" fillId="0" borderId="6" xfId="0" applyBorder="1"/>
    <xf numFmtId="0" fontId="0" fillId="0" borderId="3" xfId="0" applyBorder="1"/>
    <xf numFmtId="0" fontId="0" fillId="0" borderId="8" xfId="0" applyBorder="1"/>
    <xf numFmtId="0" fontId="0" fillId="2" borderId="3" xfId="0" applyFill="1" applyBorder="1"/>
    <xf numFmtId="0" fontId="0" fillId="3" borderId="9" xfId="0" applyFill="1" applyBorder="1" applyAlignment="1">
      <alignment horizont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7" xfId="0" applyFont="1" applyFill="1" applyBorder="1" applyAlignment="1">
      <alignment horizontal="left" vertical="center"/>
    </xf>
    <xf numFmtId="0" fontId="0" fillId="2" borderId="0" xfId="0" applyFill="1" applyBorder="1"/>
    <xf numFmtId="0" fontId="1" fillId="2" borderId="0" xfId="0" applyFont="1" applyFill="1" applyBorder="1" applyAlignment="1">
      <alignment vertical="center"/>
    </xf>
    <xf numFmtId="0" fontId="0" fillId="0" borderId="4" xfId="0" applyNumberFormat="1" applyBorder="1" applyAlignment="1">
      <alignment vertical="top" wrapText="1"/>
    </xf>
    <xf numFmtId="0" fontId="0" fillId="0" borderId="0" xfId="0" applyNumberFormat="1" applyBorder="1" applyAlignment="1">
      <alignment vertical="top" wrapText="1"/>
    </xf>
    <xf numFmtId="0" fontId="0" fillId="0" borderId="9" xfId="0" applyBorder="1" applyAlignment="1">
      <alignment horizontal="center"/>
    </xf>
    <xf numFmtId="0" fontId="0" fillId="0" borderId="0" xfId="0" applyBorder="1" applyAlignment="1">
      <alignment horizontal="center"/>
    </xf>
    <xf numFmtId="0" fontId="7" fillId="0" borderId="0" xfId="0" applyFont="1"/>
    <xf numFmtId="0" fontId="8" fillId="0" borderId="0" xfId="0" applyFont="1"/>
    <xf numFmtId="0" fontId="8" fillId="0" borderId="0" xfId="0" applyFont="1" applyAlignment="1">
      <alignment wrapText="1"/>
    </xf>
    <xf numFmtId="0" fontId="10" fillId="0" borderId="0" xfId="0" applyFont="1" applyAlignment="1">
      <alignment horizontal="left" vertical="top"/>
    </xf>
    <xf numFmtId="0" fontId="9" fillId="0" borderId="0" xfId="0" applyFont="1"/>
    <xf numFmtId="0" fontId="11" fillId="0" borderId="0" xfId="0" applyFont="1"/>
    <xf numFmtId="0" fontId="12" fillId="0" borderId="0" xfId="0" applyFont="1"/>
    <xf numFmtId="0" fontId="12" fillId="0" borderId="0" xfId="0" applyFont="1" applyFill="1"/>
    <xf numFmtId="0" fontId="0" fillId="9" borderId="1" xfId="0" applyFill="1" applyBorder="1" applyAlignment="1"/>
    <xf numFmtId="0" fontId="0" fillId="9" borderId="11" xfId="0" applyFill="1" applyBorder="1" applyAlignment="1"/>
    <xf numFmtId="0" fontId="0" fillId="9" borderId="7" xfId="0" applyFill="1" applyBorder="1"/>
    <xf numFmtId="0" fontId="0" fillId="9" borderId="4" xfId="0" applyFill="1" applyBorder="1" applyAlignment="1"/>
    <xf numFmtId="0" fontId="0" fillId="9" borderId="12" xfId="0" applyFill="1" applyBorder="1"/>
    <xf numFmtId="0" fontId="0" fillId="9" borderId="0" xfId="0" applyFill="1" applyBorder="1"/>
    <xf numFmtId="0" fontId="0" fillId="11" borderId="3" xfId="0" applyFill="1" applyBorder="1"/>
    <xf numFmtId="2" fontId="10" fillId="0" borderId="0" xfId="0" applyNumberFormat="1" applyFont="1"/>
    <xf numFmtId="9" fontId="11" fillId="6" borderId="9" xfId="1" applyFont="1" applyFill="1" applyBorder="1" applyAlignment="1">
      <alignment horizontal="center" wrapText="1"/>
    </xf>
    <xf numFmtId="0" fontId="11" fillId="0" borderId="9" xfId="0" applyFont="1" applyBorder="1" applyAlignment="1">
      <alignment wrapText="1"/>
    </xf>
    <xf numFmtId="9" fontId="14" fillId="6" borderId="9" xfId="1" applyFont="1" applyFill="1" applyBorder="1" applyAlignment="1">
      <alignment horizontal="center" wrapText="1"/>
    </xf>
    <xf numFmtId="2" fontId="15" fillId="6" borderId="9" xfId="0" applyNumberFormat="1" applyFont="1" applyFill="1" applyBorder="1" applyAlignment="1">
      <alignment horizontal="center" wrapText="1"/>
    </xf>
    <xf numFmtId="2" fontId="14" fillId="6" borderId="13" xfId="0" applyNumberFormat="1" applyFont="1" applyFill="1" applyBorder="1" applyAlignment="1">
      <alignment horizontal="center" wrapText="1"/>
    </xf>
    <xf numFmtId="0" fontId="14" fillId="6" borderId="9" xfId="0" applyFont="1" applyFill="1" applyBorder="1" applyAlignment="1">
      <alignment horizontal="center" wrapText="1"/>
    </xf>
    <xf numFmtId="9" fontId="11" fillId="6" borderId="9" xfId="1" applyFont="1" applyFill="1" applyBorder="1" applyAlignment="1">
      <alignment horizontal="center" vertical="center" wrapText="1"/>
    </xf>
    <xf numFmtId="2" fontId="11" fillId="0" borderId="13" xfId="0" applyNumberFormat="1" applyFont="1" applyBorder="1" applyAlignment="1">
      <alignment horizontal="center"/>
    </xf>
    <xf numFmtId="2" fontId="11" fillId="0" borderId="13" xfId="0" applyNumberFormat="1" applyFont="1" applyBorder="1" applyAlignment="1">
      <alignment horizontal="center" vertical="center" wrapText="1"/>
    </xf>
    <xf numFmtId="0" fontId="11" fillId="0" borderId="9" xfId="0" applyFont="1" applyBorder="1" applyAlignment="1">
      <alignment vertical="center" wrapText="1"/>
    </xf>
    <xf numFmtId="0" fontId="18" fillId="0" borderId="9" xfId="0" applyFont="1" applyBorder="1" applyAlignment="1">
      <alignment wrapText="1"/>
    </xf>
    <xf numFmtId="2" fontId="16" fillId="8" borderId="13" xfId="0" applyNumberFormat="1" applyFont="1" applyFill="1" applyBorder="1" applyAlignment="1">
      <alignment horizontal="center" wrapText="1"/>
    </xf>
    <xf numFmtId="0" fontId="16" fillId="8" borderId="9" xfId="0" applyFont="1" applyFill="1" applyBorder="1" applyAlignment="1">
      <alignment horizontal="center" wrapText="1"/>
    </xf>
    <xf numFmtId="0" fontId="18" fillId="0" borderId="9" xfId="0" applyFont="1" applyBorder="1" applyAlignment="1">
      <alignment vertical="center" wrapText="1"/>
    </xf>
    <xf numFmtId="9" fontId="14" fillId="6" borderId="9" xfId="1" applyFont="1" applyFill="1" applyBorder="1" applyAlignment="1">
      <alignment horizontal="center" vertical="center" wrapText="1"/>
    </xf>
    <xf numFmtId="2" fontId="16" fillId="8" borderId="9" xfId="0" applyNumberFormat="1" applyFont="1" applyFill="1" applyBorder="1" applyAlignment="1">
      <alignment horizontal="center" wrapText="1"/>
    </xf>
    <xf numFmtId="0" fontId="19" fillId="0" borderId="9" xfId="0" applyFont="1" applyBorder="1" applyAlignment="1">
      <alignment wrapText="1"/>
    </xf>
    <xf numFmtId="9" fontId="14" fillId="6" borderId="20" xfId="1" applyFont="1" applyFill="1" applyBorder="1" applyAlignment="1">
      <alignment horizontal="center" vertical="center" wrapText="1"/>
    </xf>
    <xf numFmtId="2" fontId="11" fillId="0" borderId="13" xfId="0" applyNumberFormat="1" applyFont="1" applyFill="1" applyBorder="1" applyAlignment="1">
      <alignment horizontal="center" vertical="center" wrapText="1"/>
    </xf>
    <xf numFmtId="0" fontId="18" fillId="0" borderId="9" xfId="0" applyFont="1" applyFill="1" applyBorder="1" applyAlignment="1">
      <alignment vertical="center" wrapText="1"/>
    </xf>
    <xf numFmtId="2" fontId="11" fillId="0" borderId="9" xfId="0" applyNumberFormat="1" applyFont="1" applyFill="1" applyBorder="1" applyAlignment="1">
      <alignment horizontal="center" vertical="center" wrapText="1"/>
    </xf>
    <xf numFmtId="9" fontId="15" fillId="6" borderId="9" xfId="0" applyNumberFormat="1" applyFont="1" applyFill="1" applyBorder="1" applyAlignment="1">
      <alignment horizontal="center" vertical="top" wrapText="1"/>
    </xf>
    <xf numFmtId="2" fontId="15" fillId="6" borderId="13" xfId="0" applyNumberFormat="1" applyFont="1" applyFill="1" applyBorder="1" applyAlignment="1">
      <alignment horizontal="center" vertical="top" wrapText="1"/>
    </xf>
    <xf numFmtId="0" fontId="16" fillId="8" borderId="9" xfId="0" applyFont="1" applyFill="1" applyBorder="1" applyAlignment="1">
      <alignment horizontal="center" vertical="center" wrapText="1"/>
    </xf>
    <xf numFmtId="0" fontId="11" fillId="8" borderId="9" xfId="0" applyFont="1" applyFill="1" applyBorder="1" applyAlignment="1">
      <alignment wrapText="1"/>
    </xf>
    <xf numFmtId="9" fontId="11" fillId="0" borderId="0" xfId="0" applyNumberFormat="1" applyFont="1" applyAlignment="1">
      <alignment horizontal="center"/>
    </xf>
    <xf numFmtId="0" fontId="17" fillId="0" borderId="0" xfId="0" applyFont="1" applyAlignment="1">
      <alignment horizontal="left" vertical="top"/>
    </xf>
    <xf numFmtId="2" fontId="17" fillId="0" borderId="0" xfId="0" applyNumberFormat="1" applyFont="1"/>
    <xf numFmtId="2" fontId="11" fillId="0" borderId="0" xfId="0" applyNumberFormat="1" applyFont="1"/>
    <xf numFmtId="0" fontId="11" fillId="0" borderId="0" xfId="0" applyFont="1" applyAlignment="1">
      <alignment wrapText="1"/>
    </xf>
    <xf numFmtId="0" fontId="12" fillId="0" borderId="0" xfId="0" applyFont="1" applyAlignment="1">
      <alignment wrapText="1"/>
    </xf>
    <xf numFmtId="2" fontId="8" fillId="0" borderId="0" xfId="0" applyNumberFormat="1" applyFont="1"/>
    <xf numFmtId="1" fontId="17" fillId="7" borderId="9" xfId="0" applyNumberFormat="1" applyFont="1" applyFill="1" applyBorder="1" applyAlignment="1">
      <alignment horizontal="center" wrapText="1"/>
    </xf>
    <xf numFmtId="0" fontId="0" fillId="0" borderId="0" xfId="0" applyBorder="1" applyAlignment="1">
      <alignment horizontal="left" vertical="top" wrapText="1"/>
    </xf>
    <xf numFmtId="0" fontId="0" fillId="0" borderId="0" xfId="0" applyBorder="1" applyAlignment="1">
      <alignment horizontal="center" vertical="top" wrapText="1"/>
    </xf>
    <xf numFmtId="0" fontId="12" fillId="0" borderId="0" xfId="0" applyFont="1" applyAlignment="1">
      <alignment vertical="center"/>
    </xf>
    <xf numFmtId="2" fontId="16" fillId="12" borderId="13" xfId="0" applyNumberFormat="1" applyFont="1" applyFill="1" applyBorder="1" applyAlignment="1">
      <alignment horizontal="center" wrapText="1"/>
    </xf>
    <xf numFmtId="2" fontId="15" fillId="6" borderId="10" xfId="0" applyNumberFormat="1" applyFont="1" applyFill="1" applyBorder="1" applyAlignment="1">
      <alignment horizontal="center" wrapText="1"/>
    </xf>
    <xf numFmtId="9" fontId="15" fillId="7" borderId="10" xfId="0" applyNumberFormat="1" applyFont="1" applyFill="1" applyBorder="1" applyAlignment="1">
      <alignment horizontal="center" vertical="center" wrapText="1"/>
    </xf>
    <xf numFmtId="9" fontId="11" fillId="6" borderId="21" xfId="1" applyFont="1" applyFill="1" applyBorder="1" applyAlignment="1">
      <alignment horizontal="center" vertical="center" wrapText="1"/>
    </xf>
    <xf numFmtId="9" fontId="26" fillId="7" borderId="11" xfId="0" applyNumberFormat="1" applyFont="1" applyFill="1" applyBorder="1" applyAlignment="1">
      <alignment horizontal="center" vertical="center" wrapText="1"/>
    </xf>
    <xf numFmtId="0" fontId="10" fillId="0" borderId="0" xfId="0" quotePrefix="1" applyFont="1" applyAlignment="1">
      <alignment horizontal="left" vertical="top"/>
    </xf>
    <xf numFmtId="0" fontId="17" fillId="0" borderId="9" xfId="0" applyFont="1" applyFill="1" applyBorder="1" applyAlignment="1">
      <alignment horizontal="right" vertical="top" wrapText="1"/>
    </xf>
    <xf numFmtId="0" fontId="29" fillId="0" borderId="9" xfId="0" applyFont="1" applyFill="1" applyBorder="1" applyAlignment="1">
      <alignment horizontal="right" vertical="top" wrapText="1"/>
    </xf>
    <xf numFmtId="0" fontId="30" fillId="0" borderId="9" xfId="0" applyFont="1" applyBorder="1" applyAlignment="1">
      <alignment horizontal="right" vertical="center"/>
    </xf>
    <xf numFmtId="0" fontId="17" fillId="0" borderId="9" xfId="0" applyFont="1" applyBorder="1" applyAlignment="1">
      <alignment horizontal="right" vertical="top" wrapText="1"/>
    </xf>
    <xf numFmtId="0" fontId="15" fillId="6" borderId="9" xfId="0" applyFont="1" applyFill="1" applyBorder="1" applyAlignment="1">
      <alignment horizontal="center" vertical="top" wrapText="1"/>
    </xf>
    <xf numFmtId="0" fontId="11" fillId="0" borderId="9" xfId="0" applyFont="1" applyFill="1" applyBorder="1" applyAlignment="1">
      <alignment horizontal="right" vertical="center" wrapText="1"/>
    </xf>
    <xf numFmtId="0" fontId="17" fillId="0" borderId="9" xfId="0" applyFont="1" applyFill="1" applyBorder="1" applyAlignment="1">
      <alignment horizontal="right" vertical="center" wrapText="1"/>
    </xf>
    <xf numFmtId="0" fontId="17" fillId="0" borderId="9" xfId="0" applyFont="1" applyBorder="1" applyAlignment="1">
      <alignment horizontal="right" wrapText="1"/>
    </xf>
    <xf numFmtId="0" fontId="17" fillId="0" borderId="9" xfId="0" applyFont="1" applyBorder="1" applyAlignment="1">
      <alignment horizontal="right" vertical="center" wrapText="1"/>
    </xf>
    <xf numFmtId="0" fontId="11" fillId="0" borderId="9" xfId="0" applyFont="1" applyBorder="1" applyAlignment="1">
      <alignment horizontal="right" vertical="center" wrapText="1"/>
    </xf>
    <xf numFmtId="0" fontId="17" fillId="0" borderId="21" xfId="0" applyFont="1" applyBorder="1" applyAlignment="1">
      <alignment horizontal="right" vertical="top" wrapText="1"/>
    </xf>
    <xf numFmtId="0" fontId="21" fillId="4" borderId="15" xfId="0" applyFont="1" applyFill="1" applyBorder="1" applyAlignment="1">
      <alignment horizontal="center" vertical="center" wrapText="1"/>
    </xf>
    <xf numFmtId="0" fontId="21" fillId="4" borderId="16" xfId="0" applyFont="1" applyFill="1" applyBorder="1" applyAlignment="1">
      <alignment horizontal="center" vertical="center" wrapText="1"/>
    </xf>
    <xf numFmtId="0" fontId="26" fillId="7" borderId="9" xfId="0" applyFont="1" applyFill="1" applyBorder="1" applyAlignment="1">
      <alignment horizontal="center" vertical="center" wrapText="1"/>
    </xf>
    <xf numFmtId="0" fontId="22" fillId="4" borderId="16" xfId="0" applyFont="1" applyFill="1" applyBorder="1" applyAlignment="1">
      <alignment horizontal="center" vertical="center" wrapText="1"/>
    </xf>
    <xf numFmtId="2" fontId="22" fillId="4" borderId="16" xfId="0" applyNumberFormat="1" applyFont="1" applyFill="1" applyBorder="1" applyAlignment="1">
      <alignment horizontal="center" vertical="center" wrapText="1"/>
    </xf>
    <xf numFmtId="2" fontId="21" fillId="4" borderId="17" xfId="0" applyNumberFormat="1" applyFont="1" applyFill="1" applyBorder="1" applyAlignment="1">
      <alignment horizontal="center" vertical="center" wrapText="1"/>
    </xf>
    <xf numFmtId="0" fontId="21" fillId="4" borderId="18" xfId="0" applyFont="1" applyFill="1" applyBorder="1" applyAlignment="1">
      <alignment horizontal="center" vertical="center" wrapText="1"/>
    </xf>
    <xf numFmtId="0" fontId="2" fillId="9" borderId="0" xfId="0" applyFont="1" applyFill="1" applyBorder="1" applyAlignment="1">
      <alignment horizontal="left"/>
    </xf>
    <xf numFmtId="0" fontId="2" fillId="2" borderId="0" xfId="0" applyFont="1" applyFill="1" applyBorder="1" applyAlignment="1">
      <alignment horizontal="left"/>
    </xf>
    <xf numFmtId="0" fontId="0" fillId="9" borderId="5" xfId="0" applyFill="1" applyBorder="1" applyAlignment="1">
      <alignment horizontal="center"/>
    </xf>
    <xf numFmtId="0" fontId="0" fillId="9" borderId="6" xfId="0" applyFill="1" applyBorder="1" applyAlignment="1">
      <alignment horizontal="center"/>
    </xf>
    <xf numFmtId="0" fontId="0" fillId="9" borderId="8" xfId="0" applyFill="1" applyBorder="1" applyAlignment="1">
      <alignment horizontal="center"/>
    </xf>
    <xf numFmtId="0" fontId="24" fillId="11" borderId="1" xfId="0" applyFont="1" applyFill="1" applyBorder="1" applyAlignment="1">
      <alignment horizontal="center" vertical="center" wrapText="1"/>
    </xf>
    <xf numFmtId="0" fontId="23" fillId="11" borderId="2" xfId="0" applyFont="1" applyFill="1" applyBorder="1" applyAlignment="1">
      <alignment horizontal="center" vertical="center"/>
    </xf>
    <xf numFmtId="0" fontId="23" fillId="11" borderId="7" xfId="0" applyFont="1" applyFill="1" applyBorder="1" applyAlignment="1">
      <alignment horizontal="center" vertical="center"/>
    </xf>
    <xf numFmtId="0" fontId="23" fillId="11" borderId="4" xfId="0" applyFont="1" applyFill="1" applyBorder="1" applyAlignment="1">
      <alignment horizontal="center" vertical="center"/>
    </xf>
    <xf numFmtId="0" fontId="23" fillId="11" borderId="0" xfId="0" applyFont="1" applyFill="1" applyBorder="1" applyAlignment="1">
      <alignment horizontal="center" vertical="center"/>
    </xf>
    <xf numFmtId="0" fontId="23" fillId="11" borderId="3" xfId="0" applyFont="1" applyFill="1" applyBorder="1" applyAlignment="1">
      <alignment horizontal="center" vertical="center"/>
    </xf>
    <xf numFmtId="0" fontId="23" fillId="11" borderId="5" xfId="0" applyFont="1" applyFill="1" applyBorder="1" applyAlignment="1">
      <alignment horizontal="center" vertical="center"/>
    </xf>
    <xf numFmtId="0" fontId="23" fillId="11" borderId="6" xfId="0" applyFont="1" applyFill="1" applyBorder="1" applyAlignment="1">
      <alignment horizontal="center" vertical="center"/>
    </xf>
    <xf numFmtId="0" fontId="23" fillId="11" borderId="8" xfId="0" applyFont="1" applyFill="1" applyBorder="1" applyAlignment="1">
      <alignment horizontal="center" vertical="center"/>
    </xf>
    <xf numFmtId="0" fontId="25" fillId="9" borderId="13" xfId="0" applyFont="1" applyFill="1" applyBorder="1" applyAlignment="1">
      <alignment horizontal="center" vertical="center"/>
    </xf>
    <xf numFmtId="0" fontId="4" fillId="9" borderId="11" xfId="0" applyFont="1" applyFill="1" applyBorder="1" applyAlignment="1">
      <alignment horizontal="center" vertical="center"/>
    </xf>
    <xf numFmtId="0" fontId="13" fillId="9" borderId="11" xfId="0" applyFont="1" applyFill="1" applyBorder="1" applyAlignment="1">
      <alignment horizontal="center"/>
    </xf>
    <xf numFmtId="0" fontId="13" fillId="9" borderId="10" xfId="0" applyFont="1"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9" borderId="0" xfId="0" applyFill="1" applyBorder="1" applyAlignment="1">
      <alignment horizontal="left"/>
    </xf>
    <xf numFmtId="0" fontId="27" fillId="2" borderId="2"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0" fillId="0" borderId="0" xfId="0" applyAlignment="1">
      <alignment horizontal="right"/>
    </xf>
    <xf numFmtId="0" fontId="0" fillId="0" borderId="7"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4" fillId="9" borderId="5" xfId="0" applyFont="1" applyFill="1" applyBorder="1" applyAlignment="1">
      <alignment horizontal="center" vertical="center"/>
    </xf>
    <xf numFmtId="0" fontId="4" fillId="9" borderId="6" xfId="0" applyFont="1" applyFill="1" applyBorder="1" applyAlignment="1">
      <alignment horizontal="center" vertical="center"/>
    </xf>
    <xf numFmtId="0" fontId="5" fillId="9" borderId="6" xfId="0" applyFont="1" applyFill="1" applyBorder="1" applyAlignment="1">
      <alignment horizontal="center"/>
    </xf>
    <xf numFmtId="0" fontId="5" fillId="9" borderId="8" xfId="0" applyFont="1" applyFill="1" applyBorder="1" applyAlignment="1">
      <alignment horizontal="center"/>
    </xf>
    <xf numFmtId="0" fontId="0" fillId="10" borderId="20" xfId="0" applyFill="1" applyBorder="1" applyAlignment="1">
      <alignment horizontal="center"/>
    </xf>
    <xf numFmtId="0" fontId="0" fillId="10" borderId="12" xfId="0" applyFill="1" applyBorder="1" applyAlignment="1">
      <alignment horizontal="center"/>
    </xf>
    <xf numFmtId="0" fontId="0" fillId="10" borderId="21" xfId="0" applyFill="1" applyBorder="1" applyAlignment="1">
      <alignment horizontal="center"/>
    </xf>
    <xf numFmtId="0" fontId="1" fillId="10" borderId="9" xfId="0" applyFont="1" applyFill="1" applyBorder="1" applyAlignment="1">
      <alignment horizontal="center" vertical="center"/>
    </xf>
    <xf numFmtId="0" fontId="1" fillId="10" borderId="13" xfId="0" applyFont="1" applyFill="1" applyBorder="1" applyAlignment="1">
      <alignment horizontal="center" vertical="center"/>
    </xf>
    <xf numFmtId="0" fontId="0" fillId="0" borderId="0" xfId="0" applyBorder="1" applyAlignment="1">
      <alignment horizontal="center"/>
    </xf>
    <xf numFmtId="0" fontId="20" fillId="9" borderId="0" xfId="0" applyFont="1" applyFill="1" applyAlignment="1">
      <alignment horizontal="center" vertical="center"/>
    </xf>
    <xf numFmtId="0" fontId="20" fillId="9" borderId="14" xfId="0" applyFont="1" applyFill="1" applyBorder="1" applyAlignment="1">
      <alignment horizontal="center" vertical="center"/>
    </xf>
    <xf numFmtId="9" fontId="11" fillId="6" borderId="12" xfId="0" applyNumberFormat="1" applyFont="1" applyFill="1" applyBorder="1" applyAlignment="1">
      <alignment horizontal="center" vertical="center" wrapText="1"/>
    </xf>
    <xf numFmtId="9" fontId="11" fillId="6" borderId="21" xfId="0" applyNumberFormat="1" applyFont="1" applyFill="1" applyBorder="1" applyAlignment="1">
      <alignment horizontal="center" vertical="center" wrapText="1"/>
    </xf>
    <xf numFmtId="0" fontId="22" fillId="0" borderId="20"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21" xfId="0" applyFont="1" applyBorder="1" applyAlignment="1">
      <alignment horizontal="center" vertical="center" wrapText="1"/>
    </xf>
    <xf numFmtId="9" fontId="11" fillId="6" borderId="20" xfId="0" applyNumberFormat="1" applyFont="1" applyFill="1" applyBorder="1" applyAlignment="1">
      <alignment horizontal="center" vertical="center" wrapText="1"/>
    </xf>
    <xf numFmtId="9" fontId="11" fillId="6" borderId="9" xfId="0" applyNumberFormat="1" applyFont="1" applyFill="1" applyBorder="1" applyAlignment="1">
      <alignment horizontal="center" vertical="center" wrapText="1"/>
    </xf>
    <xf numFmtId="0" fontId="21" fillId="0" borderId="9"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21" xfId="0" applyFont="1" applyBorder="1" applyAlignment="1">
      <alignment horizontal="center" vertical="center" wrapText="1"/>
    </xf>
    <xf numFmtId="0" fontId="21" fillId="5" borderId="19" xfId="0" applyFont="1" applyFill="1" applyBorder="1" applyAlignment="1">
      <alignment horizontal="center" vertical="center" wrapText="1"/>
    </xf>
    <xf numFmtId="0" fontId="21" fillId="5" borderId="27" xfId="0" applyFont="1" applyFill="1" applyBorder="1" applyAlignment="1">
      <alignment horizontal="center" vertical="center" wrapText="1"/>
    </xf>
    <xf numFmtId="0" fontId="21" fillId="5" borderId="25" xfId="0" applyFont="1" applyFill="1" applyBorder="1" applyAlignment="1">
      <alignment horizontal="center" vertical="center" wrapText="1"/>
    </xf>
    <xf numFmtId="0" fontId="21" fillId="5" borderId="26" xfId="0" applyFont="1" applyFill="1" applyBorder="1" applyAlignment="1">
      <alignment horizontal="center" vertical="center" wrapText="1"/>
    </xf>
    <xf numFmtId="9" fontId="11" fillId="6" borderId="7" xfId="0" applyNumberFormat="1" applyFont="1" applyFill="1" applyBorder="1" applyAlignment="1">
      <alignment horizontal="center" vertical="center" wrapText="1"/>
    </xf>
    <xf numFmtId="9" fontId="11" fillId="6" borderId="3" xfId="0" applyNumberFormat="1" applyFont="1" applyFill="1" applyBorder="1" applyAlignment="1">
      <alignment horizontal="center" vertical="center" wrapText="1"/>
    </xf>
    <xf numFmtId="9" fontId="11" fillId="6" borderId="8" xfId="0" applyNumberFormat="1"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5" fillId="7" borderId="11" xfId="0" applyFont="1" applyFill="1" applyBorder="1" applyAlignment="1">
      <alignment horizontal="center" vertical="center" wrapText="1"/>
    </xf>
    <xf numFmtId="0" fontId="15" fillId="7" borderId="22"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26" fillId="7" borderId="11" xfId="0" applyFont="1" applyFill="1" applyBorder="1" applyAlignment="1">
      <alignment horizontal="center" vertical="center" wrapText="1"/>
    </xf>
    <xf numFmtId="0" fontId="21" fillId="5" borderId="24" xfId="0" applyFont="1" applyFill="1" applyBorder="1" applyAlignment="1">
      <alignment horizontal="center" vertical="center" wrapText="1"/>
    </xf>
    <xf numFmtId="0" fontId="21" fillId="5" borderId="23" xfId="0" applyFont="1" applyFill="1" applyBorder="1" applyAlignment="1">
      <alignment horizontal="center" vertical="center" wrapText="1"/>
    </xf>
  </cellXfs>
  <cellStyles count="2">
    <cellStyle name="Normal" xfId="0" builtinId="0"/>
    <cellStyle name="Percent" xfId="1" builtinId="5"/>
  </cellStyles>
  <dxfs count="22">
    <dxf>
      <fill>
        <patternFill>
          <bgColor rgb="FFC00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00B050"/>
        </patternFill>
      </fill>
    </dxf>
    <dxf>
      <fill>
        <patternFill>
          <bgColor rgb="FFC000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C00000"/>
        </patternFill>
      </fill>
    </dxf>
    <dxf>
      <fill>
        <patternFill>
          <bgColor rgb="FF92D050"/>
        </patternFill>
      </fill>
    </dxf>
    <dxf>
      <fill>
        <patternFill>
          <bgColor rgb="FF00B050"/>
        </patternFill>
      </fill>
    </dxf>
  </dxfs>
  <tableStyles count="0" defaultTableStyle="TableStyleMedium9" defaultPivotStyle="PivotStyleLight16"/>
  <colors>
    <mruColors>
      <color rgb="FF820000"/>
      <color rgb="FFFFF7EF"/>
      <color rgb="FFFFF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785814</xdr:colOff>
      <xdr:row>0</xdr:row>
      <xdr:rowOff>15876</xdr:rowOff>
    </xdr:from>
    <xdr:to>
      <xdr:col>15</xdr:col>
      <xdr:colOff>1938862</xdr:colOff>
      <xdr:row>0</xdr:row>
      <xdr:rowOff>580430</xdr:rowOff>
    </xdr:to>
    <xdr:pic>
      <xdr:nvPicPr>
        <xdr:cNvPr id="4" name="Picture 3" descr="C:\Users\u6017791\Desktop\MENA FCCG\MENA_FCCG-v2\Logo\MENA-FCCG-Logo-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3939" y="15876"/>
          <a:ext cx="1153048" cy="564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9525</xdr:colOff>
      <xdr:row>7</xdr:row>
      <xdr:rowOff>0</xdr:rowOff>
    </xdr:from>
    <xdr:to>
      <xdr:col>12</xdr:col>
      <xdr:colOff>571499</xdr:colOff>
      <xdr:row>21</xdr:row>
      <xdr:rowOff>304800</xdr:rowOff>
    </xdr:to>
    <xdr:pic>
      <xdr:nvPicPr>
        <xdr:cNvPr id="8" name="Picture 7" descr="893 Organizational Culture Stock Photos - Free &amp; Royalty-Free Stock Photos  from Dreamstim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9775" y="1743075"/>
          <a:ext cx="4505325"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325437</xdr:colOff>
      <xdr:row>0</xdr:row>
      <xdr:rowOff>115888</xdr:rowOff>
    </xdr:from>
    <xdr:to>
      <xdr:col>10</xdr:col>
      <xdr:colOff>131770</xdr:colOff>
      <xdr:row>1</xdr:row>
      <xdr:rowOff>469106</xdr:rowOff>
    </xdr:to>
    <xdr:pic>
      <xdr:nvPicPr>
        <xdr:cNvPr id="2" name="Picture 1" descr="C:\Users\u6017791\Desktop\MENA FCCG\MENA_FCCG-v2\Logo\MENA-FCCG-Logo-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61875" y="115888"/>
          <a:ext cx="933458" cy="535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2721</xdr:colOff>
      <xdr:row>7</xdr:row>
      <xdr:rowOff>0</xdr:rowOff>
    </xdr:from>
    <xdr:to>
      <xdr:col>3</xdr:col>
      <xdr:colOff>2640693</xdr:colOff>
      <xdr:row>30</xdr:row>
      <xdr:rowOff>119742</xdr:rowOff>
    </xdr:to>
    <xdr:sp macro="" textlink="">
      <xdr:nvSpPr>
        <xdr:cNvPr id="19" name="Rectangle 18"/>
        <xdr:cNvSpPr>
          <a:spLocks noChangeArrowheads="1"/>
        </xdr:cNvSpPr>
      </xdr:nvSpPr>
      <xdr:spPr bwMode="auto">
        <a:xfrm flipH="1">
          <a:off x="12753172632" y="2019300"/>
          <a:ext cx="2637972" cy="4005942"/>
        </a:xfrm>
        <a:prstGeom prst="rect">
          <a:avLst/>
        </a:prstGeom>
        <a:gradFill rotWithShape="0">
          <a:gsLst>
            <a:gs pos="0">
              <a:srgbClr val="C00000">
                <a:lumMod val="55000"/>
              </a:srgbClr>
            </a:gs>
            <a:gs pos="50000">
              <a:srgbClr val="C00000"/>
            </a:gs>
            <a:gs pos="100000">
              <a:srgbClr val="FF0000"/>
            </a:gs>
          </a:gsLst>
          <a:lin ang="21000000"/>
        </a:gradFill>
        <a:ln>
          <a:noFill/>
        </a:ln>
        <a:extLst/>
      </xdr:spPr>
      <xdr:txBody>
        <a:bodyPr wrap="square" lIns="90000" tIns="46800" rIns="90000" bIns="46800"/>
        <a:lstStyle>
          <a:defPPr>
            <a:defRPr lang="en-US"/>
          </a:defPPr>
          <a:lvl1pPr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1pPr>
          <a:lvl2pPr marL="4572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2pPr>
          <a:lvl3pPr marL="9144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3pPr>
          <a:lvl4pPr marL="13716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4pPr>
          <a:lvl5pPr marL="18288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5pPr>
          <a:lvl6pPr marL="22860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6pPr>
          <a:lvl7pPr marL="27432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7pPr>
          <a:lvl8pPr marL="32004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8pPr>
          <a:lvl9pPr marL="36576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9pPr>
        </a:lstStyle>
        <a:p>
          <a:pPr algn="ctr" eaLnBrk="1" hangingPunct="1">
            <a:spcBef>
              <a:spcPct val="0"/>
            </a:spcBef>
            <a:buClrTx/>
            <a:buSzTx/>
            <a:buFontTx/>
            <a:buNone/>
          </a:pPr>
          <a:r>
            <a:rPr lang="ar-SA" sz="1200" kern="1200">
              <a:solidFill>
                <a:schemeClr val="bg1"/>
              </a:solidFill>
              <a:effectLst/>
              <a:latin typeface="Arial" panose="020B0604020202020204" pitchFamily="34" charset="0"/>
              <a:ea typeface="MS PGothic" panose="020B0600070205080204" pitchFamily="34" charset="-128"/>
              <a:cs typeface="+mn-cs"/>
            </a:rPr>
            <a:t>يمثل منظمة ذات مستوى منخفض من الثقاف</a:t>
          </a:r>
          <a:r>
            <a:rPr lang="ar-JO" sz="1200" kern="1200">
              <a:solidFill>
                <a:schemeClr val="bg1"/>
              </a:solidFill>
              <a:effectLst/>
              <a:latin typeface="Arial" panose="020B0604020202020204" pitchFamily="34" charset="0"/>
              <a:ea typeface="MS PGothic" panose="020B0600070205080204" pitchFamily="34" charset="-128"/>
              <a:cs typeface="+mn-cs"/>
            </a:rPr>
            <a:t>ة</a:t>
          </a:r>
          <a:r>
            <a:rPr lang="ar-JO" sz="1200" kern="1200" baseline="0">
              <a:solidFill>
                <a:schemeClr val="bg1"/>
              </a:solidFill>
              <a:effectLst/>
              <a:latin typeface="Arial" panose="020B0604020202020204" pitchFamily="34" charset="0"/>
              <a:ea typeface="MS PGothic" panose="020B0600070205080204" pitchFamily="34" charset="-128"/>
              <a:cs typeface="+mn-cs"/>
            </a:rPr>
            <a:t> المؤسسية، كما ان</a:t>
          </a:r>
          <a:r>
            <a:rPr lang="ar-SA" sz="1200" kern="1200">
              <a:solidFill>
                <a:schemeClr val="bg1"/>
              </a:solidFill>
              <a:effectLst/>
              <a:latin typeface="Arial" panose="020B0604020202020204" pitchFamily="34" charset="0"/>
              <a:ea typeface="MS PGothic" panose="020B0600070205080204" pitchFamily="34" charset="-128"/>
              <a:cs typeface="+mn-cs"/>
            </a:rPr>
            <a:t> السياسات لا تعكس "الطريقة التي تتم بها الأمور في الواقع". ولا تنعكس القيم المعلنة للإدارة التنفيذية في سلوكيات وأفعال أعضاء </a:t>
          </a:r>
          <a:r>
            <a:rPr lang="ar-JO" sz="1200" kern="1200">
              <a:solidFill>
                <a:schemeClr val="bg1"/>
              </a:solidFill>
              <a:effectLst/>
              <a:latin typeface="Arial" panose="020B0604020202020204" pitchFamily="34" charset="0"/>
              <a:ea typeface="MS PGothic" panose="020B0600070205080204" pitchFamily="34" charset="-128"/>
              <a:cs typeface="+mn-cs"/>
            </a:rPr>
            <a:t>المؤسسة</a:t>
          </a:r>
          <a:r>
            <a:rPr lang="ar-SA" sz="1200" kern="1200">
              <a:solidFill>
                <a:schemeClr val="bg1"/>
              </a:solidFill>
              <a:effectLst/>
              <a:latin typeface="Arial" panose="020B0604020202020204" pitchFamily="34" charset="0"/>
              <a:ea typeface="MS PGothic" panose="020B0600070205080204" pitchFamily="34" charset="-128"/>
              <a:cs typeface="+mn-cs"/>
            </a:rPr>
            <a:t>، وينتج سوء السلوك عن الأعراف والضغوط التي تدفع الأفراد إلى اتخاذ قرارات لا تتماشى مع القيم واستراتيجيات العمل المرتبطة بها التي وضعها مجلس الإدارة والإدارة التنفيذية. لا يتحدث الموظفون بحرية عندما تكون لديهم مخاوف بشأن الطريقة التي تمارس بها مجموعتهم أعمالهم، ولا تكتشف الادارة التنفيذية أو مجلس الإدارة أي سلوك غير قانوني حتى يتم الكشف عنه من قبل السلطات. ويركز الموظفون على النتائج القصيرة الأجل - مثل مكافأة هذا العام - وليس لديهم سوى القليل من الولاء للشركة أو الالتزام بتعزيز قيمة الشركة على المدى الطويل. يتم اتباع نص القواعد، ولكن ليس روح المتطلبات. كل هذا يقلل من رأس المال الثقافي، ويزيد من مخاطر سوء السلوك ويحتمل أن يلحق الضرر </a:t>
          </a:r>
          <a:r>
            <a:rPr lang="ar-JO" sz="1200" kern="1200">
              <a:solidFill>
                <a:schemeClr val="bg1"/>
              </a:solidFill>
              <a:effectLst/>
              <a:latin typeface="Arial" panose="020B0604020202020204" pitchFamily="34" charset="0"/>
              <a:ea typeface="MS PGothic" panose="020B0600070205080204" pitchFamily="34" charset="-128"/>
              <a:cs typeface="+mn-cs"/>
            </a:rPr>
            <a:t>بالمؤسسة</a:t>
          </a:r>
          <a:r>
            <a:rPr lang="ar-SA" sz="1200" kern="1200">
              <a:solidFill>
                <a:schemeClr val="bg1"/>
              </a:solidFill>
              <a:effectLst/>
              <a:latin typeface="Arial" panose="020B0604020202020204" pitchFamily="34" charset="0"/>
              <a:ea typeface="MS PGothic" panose="020B0600070205080204" pitchFamily="34" charset="-128"/>
              <a:cs typeface="+mn-cs"/>
            </a:rPr>
            <a:t> و</a:t>
          </a:r>
          <a:r>
            <a:rPr lang="ar-JO" sz="1200" kern="1200">
              <a:solidFill>
                <a:schemeClr val="bg1"/>
              </a:solidFill>
              <a:effectLst/>
              <a:latin typeface="Arial" panose="020B0604020202020204" pitchFamily="34" charset="0"/>
              <a:ea typeface="MS PGothic" panose="020B0600070205080204" pitchFamily="34" charset="-128"/>
              <a:cs typeface="+mn-cs"/>
            </a:rPr>
            <a:t>القطاع</a:t>
          </a:r>
          <a:r>
            <a:rPr lang="ar-JO" sz="1200" kern="1200" baseline="0">
              <a:solidFill>
                <a:schemeClr val="bg1"/>
              </a:solidFill>
              <a:effectLst/>
              <a:latin typeface="Arial" panose="020B0604020202020204" pitchFamily="34" charset="0"/>
              <a:ea typeface="MS PGothic" panose="020B0600070205080204" pitchFamily="34" charset="-128"/>
              <a:cs typeface="+mn-cs"/>
            </a:rPr>
            <a:t> المؤسسي </a:t>
          </a:r>
          <a:r>
            <a:rPr lang="ar-JO" sz="1200" kern="1200">
              <a:solidFill>
                <a:schemeClr val="bg1"/>
              </a:solidFill>
              <a:effectLst/>
              <a:latin typeface="Arial" panose="020B0604020202020204" pitchFamily="34" charset="0"/>
              <a:ea typeface="MS PGothic" panose="020B0600070205080204" pitchFamily="34" charset="-128"/>
              <a:cs typeface="+mn-cs"/>
            </a:rPr>
            <a:t>بشكل</a:t>
          </a:r>
          <a:r>
            <a:rPr lang="ar-SA" sz="1200" kern="1200">
              <a:solidFill>
                <a:schemeClr val="bg1"/>
              </a:solidFill>
              <a:effectLst/>
              <a:latin typeface="Arial" panose="020B0604020202020204" pitchFamily="34" charset="0"/>
              <a:ea typeface="MS PGothic" panose="020B0600070205080204" pitchFamily="34" charset="-128"/>
              <a:cs typeface="+mn-cs"/>
            </a:rPr>
            <a:t> عام مع مرور الوقت.</a:t>
          </a:r>
          <a:endParaRPr lang="en-US" altLang="en-US" sz="1200" b="1">
            <a:solidFill>
              <a:schemeClr val="bg1"/>
            </a:solidFill>
            <a:latin typeface="+mn-lt"/>
            <a:cs typeface="Arial" panose="020B0604020202020204" pitchFamily="34" charset="0"/>
          </a:endParaRPr>
        </a:p>
      </xdr:txBody>
    </xdr:sp>
    <xdr:clientData/>
  </xdr:twoCellAnchor>
  <xdr:twoCellAnchor>
    <xdr:from>
      <xdr:col>3</xdr:col>
      <xdr:colOff>2639098</xdr:colOff>
      <xdr:row>7</xdr:row>
      <xdr:rowOff>0</xdr:rowOff>
    </xdr:from>
    <xdr:to>
      <xdr:col>3</xdr:col>
      <xdr:colOff>5220599</xdr:colOff>
      <xdr:row>30</xdr:row>
      <xdr:rowOff>101146</xdr:rowOff>
    </xdr:to>
    <xdr:sp macro="" textlink="">
      <xdr:nvSpPr>
        <xdr:cNvPr id="20" name="Rectangle 19"/>
        <xdr:cNvSpPr>
          <a:spLocks noChangeArrowheads="1"/>
        </xdr:cNvSpPr>
      </xdr:nvSpPr>
      <xdr:spPr bwMode="auto">
        <a:xfrm flipH="1">
          <a:off x="12750592726" y="2019300"/>
          <a:ext cx="2581501" cy="3987346"/>
        </a:xfrm>
        <a:prstGeom prst="rect">
          <a:avLst/>
        </a:prstGeom>
        <a:gradFill rotWithShape="0">
          <a:gsLst>
            <a:gs pos="42000">
              <a:srgbClr val="FFFF00"/>
            </a:gs>
            <a:gs pos="78000">
              <a:srgbClr val="FEBB00"/>
            </a:gs>
            <a:gs pos="100000">
              <a:srgbClr val="FFD653"/>
            </a:gs>
          </a:gsLst>
          <a:lin ang="21000000"/>
        </a:gradFill>
        <a:ln>
          <a:noFill/>
        </a:ln>
        <a:extLst/>
      </xdr:spPr>
      <xdr:txBody>
        <a:bodyPr wrap="square" lIns="90000" tIns="46800" rIns="90000" bIns="46800"/>
        <a:lstStyle/>
        <a:p>
          <a:pPr algn="r" rtl="1"/>
          <a:endParaRPr lang="en-US"/>
        </a:p>
      </xdr:txBody>
    </xdr:sp>
    <xdr:clientData/>
  </xdr:twoCellAnchor>
  <xdr:twoCellAnchor>
    <xdr:from>
      <xdr:col>3</xdr:col>
      <xdr:colOff>5223089</xdr:colOff>
      <xdr:row>7</xdr:row>
      <xdr:rowOff>0</xdr:rowOff>
    </xdr:from>
    <xdr:to>
      <xdr:col>5</xdr:col>
      <xdr:colOff>270543</xdr:colOff>
      <xdr:row>30</xdr:row>
      <xdr:rowOff>101147</xdr:rowOff>
    </xdr:to>
    <xdr:sp macro="" textlink="">
      <xdr:nvSpPr>
        <xdr:cNvPr id="21" name="Rectangle 20"/>
        <xdr:cNvSpPr>
          <a:spLocks noChangeArrowheads="1"/>
        </xdr:cNvSpPr>
      </xdr:nvSpPr>
      <xdr:spPr bwMode="auto">
        <a:xfrm flipH="1">
          <a:off x="12748056132" y="2019300"/>
          <a:ext cx="2534104" cy="3987347"/>
        </a:xfrm>
        <a:prstGeom prst="rect">
          <a:avLst/>
        </a:prstGeom>
        <a:gradFill rotWithShape="0">
          <a:gsLst>
            <a:gs pos="0">
              <a:srgbClr val="92D050">
                <a:lumMod val="80000"/>
                <a:lumOff val="20000"/>
              </a:srgbClr>
            </a:gs>
            <a:gs pos="50000">
              <a:srgbClr val="66D628"/>
            </a:gs>
            <a:gs pos="100000">
              <a:srgbClr val="7FD39B"/>
            </a:gs>
          </a:gsLst>
          <a:lin ang="21000000"/>
        </a:gradFill>
        <a:ln>
          <a:noFill/>
        </a:ln>
        <a:extLst/>
      </xdr:spPr>
      <xdr:txBody>
        <a:bodyPr wrap="square" lIns="90000" tIns="46800" rIns="90000" bIns="46800"/>
        <a:lstStyle>
          <a:defPPr>
            <a:defRPr lang="en-US"/>
          </a:defPPr>
          <a:lvl1pPr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1pPr>
          <a:lvl2pPr marL="4572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2pPr>
          <a:lvl3pPr marL="9144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3pPr>
          <a:lvl4pPr marL="13716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4pPr>
          <a:lvl5pPr marL="18288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5pPr>
          <a:lvl6pPr marL="22860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6pPr>
          <a:lvl7pPr marL="27432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7pPr>
          <a:lvl8pPr marL="32004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8pPr>
          <a:lvl9pPr marL="36576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9pPr>
        </a:lstStyle>
        <a:p>
          <a:pPr>
            <a:spcBef>
              <a:spcPct val="0"/>
            </a:spcBef>
            <a:buClrTx/>
            <a:buSzTx/>
            <a:buFontTx/>
            <a:buNone/>
          </a:pPr>
          <a:endParaRPr lang="en-GB" altLang="en-US" sz="1000" b="1">
            <a:solidFill>
              <a:schemeClr val="bg1"/>
            </a:solidFill>
            <a:latin typeface="Calibri  "/>
            <a:cs typeface="Arial" panose="020B0604020202020204" pitchFamily="34" charset="0"/>
          </a:endParaRPr>
        </a:p>
        <a:p>
          <a:pPr>
            <a:spcBef>
              <a:spcPct val="0"/>
            </a:spcBef>
            <a:buClrTx/>
            <a:buSzTx/>
            <a:buFontTx/>
            <a:buNone/>
          </a:pPr>
          <a:endParaRPr lang="en-GB" altLang="en-US" sz="1000" b="1">
            <a:solidFill>
              <a:schemeClr val="bg1"/>
            </a:solidFill>
            <a:latin typeface="Calibri  "/>
            <a:cs typeface="Arial" panose="020B0604020202020204" pitchFamily="34" charset="0"/>
          </a:endParaRPr>
        </a:p>
        <a:p>
          <a:pPr eaLnBrk="1" hangingPunct="1">
            <a:spcBef>
              <a:spcPct val="0"/>
            </a:spcBef>
            <a:buClrTx/>
            <a:buSzTx/>
            <a:buFontTx/>
            <a:buNone/>
          </a:pPr>
          <a:endParaRPr lang="en-US" altLang="en-US" sz="1000">
            <a:solidFill>
              <a:schemeClr val="tx1"/>
            </a:solidFill>
            <a:latin typeface="Calibri  "/>
            <a:cs typeface="Arial" panose="020B0604020202020204" pitchFamily="34" charset="0"/>
          </a:endParaRPr>
        </a:p>
      </xdr:txBody>
    </xdr:sp>
    <xdr:clientData/>
  </xdr:twoCellAnchor>
  <xdr:twoCellAnchor>
    <xdr:from>
      <xdr:col>5</xdr:col>
      <xdr:colOff>272143</xdr:colOff>
      <xdr:row>7</xdr:row>
      <xdr:rowOff>0</xdr:rowOff>
    </xdr:from>
    <xdr:to>
      <xdr:col>7</xdr:col>
      <xdr:colOff>457200</xdr:colOff>
      <xdr:row>30</xdr:row>
      <xdr:rowOff>104775</xdr:rowOff>
    </xdr:to>
    <xdr:sp macro="" textlink="">
      <xdr:nvSpPr>
        <xdr:cNvPr id="22" name="Rectangle 21"/>
        <xdr:cNvSpPr>
          <a:spLocks noChangeArrowheads="1"/>
        </xdr:cNvSpPr>
      </xdr:nvSpPr>
      <xdr:spPr bwMode="auto">
        <a:xfrm flipH="1">
          <a:off x="12745231050" y="2019300"/>
          <a:ext cx="2823482" cy="3990975"/>
        </a:xfrm>
        <a:prstGeom prst="rect">
          <a:avLst/>
        </a:prstGeom>
        <a:gradFill rotWithShape="0">
          <a:gsLst>
            <a:gs pos="0">
              <a:srgbClr val="00B050"/>
            </a:gs>
            <a:gs pos="50000">
              <a:srgbClr val="075301"/>
            </a:gs>
            <a:gs pos="100000">
              <a:srgbClr val="053901"/>
            </a:gs>
          </a:gsLst>
          <a:lin ang="21000000"/>
        </a:gradFill>
        <a:ln>
          <a:noFill/>
        </a:ln>
        <a:extLst/>
      </xdr:spPr>
      <xdr:txBody>
        <a:bodyPr wrap="square" lIns="90000" tIns="46800" rIns="90000" bIns="46800"/>
        <a:lstStyle>
          <a:defPPr>
            <a:defRPr lang="en-US"/>
          </a:defPPr>
          <a:lvl1pPr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1pPr>
          <a:lvl2pPr marL="4572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2pPr>
          <a:lvl3pPr marL="9144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3pPr>
          <a:lvl4pPr marL="13716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4pPr>
          <a:lvl5pPr marL="1828800" algn="l" rtl="0" eaLnBrk="0" fontAlgn="base" hangingPunct="0">
            <a:spcBef>
              <a:spcPct val="0"/>
            </a:spcBef>
            <a:spcAft>
              <a:spcPct val="0"/>
            </a:spcAft>
            <a:defRPr sz="2400" kern="1200">
              <a:solidFill>
                <a:schemeClr val="tx1"/>
              </a:solidFill>
              <a:latin typeface="Arial" panose="020B0604020202020204" pitchFamily="34" charset="0"/>
              <a:ea typeface="MS PGothic" panose="020B0600070205080204" pitchFamily="34" charset="-128"/>
              <a:cs typeface="+mn-cs"/>
            </a:defRPr>
          </a:lvl5pPr>
          <a:lvl6pPr marL="22860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6pPr>
          <a:lvl7pPr marL="27432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7pPr>
          <a:lvl8pPr marL="32004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8pPr>
          <a:lvl9pPr marL="3657600" algn="l" defTabSz="914400" rtl="0" eaLnBrk="1" latinLnBrk="0" hangingPunct="1">
            <a:defRPr sz="2400" kern="1200">
              <a:solidFill>
                <a:schemeClr val="tx1"/>
              </a:solidFill>
              <a:latin typeface="Arial" panose="020B0604020202020204" pitchFamily="34" charset="0"/>
              <a:ea typeface="MS PGothic" panose="020B0600070205080204" pitchFamily="34" charset="-128"/>
              <a:cs typeface="+mn-cs"/>
            </a:defRPr>
          </a:lvl9pPr>
        </a:lstStyle>
        <a:p>
          <a:pPr marL="0" marR="0" lvl="0" indent="0" algn="ctr" defTabSz="914400" rtl="0" eaLnBrk="0" fontAlgn="base" latinLnBrk="0" hangingPunct="0">
            <a:lnSpc>
              <a:spcPct val="100000"/>
            </a:lnSpc>
            <a:spcBef>
              <a:spcPct val="0"/>
            </a:spcBef>
            <a:spcAft>
              <a:spcPct val="0"/>
            </a:spcAft>
            <a:buClrTx/>
            <a:buSzTx/>
            <a:buFontTx/>
            <a:buNone/>
            <a:tabLst/>
            <a:defRPr/>
          </a:pPr>
          <a:r>
            <a:rPr lang="ar-SA" sz="1200" kern="1200">
              <a:solidFill>
                <a:schemeClr val="bg1"/>
              </a:solidFill>
              <a:effectLst/>
              <a:latin typeface="Arial" panose="020B0604020202020204" pitchFamily="34" charset="0"/>
              <a:ea typeface="MS PGothic" panose="020B0600070205080204" pitchFamily="34" charset="-128"/>
              <a:cs typeface="+mn-cs"/>
            </a:rPr>
            <a:t>يمثل منظمة تتمتع بمستوى عالٍ </a:t>
          </a:r>
          <a:r>
            <a:rPr lang="ar-JO" sz="1200" kern="1200">
              <a:solidFill>
                <a:schemeClr val="bg1"/>
              </a:solidFill>
              <a:effectLst/>
              <a:latin typeface="Arial" panose="020B0604020202020204" pitchFamily="34" charset="0"/>
              <a:ea typeface="MS PGothic" panose="020B0600070205080204" pitchFamily="34" charset="-128"/>
              <a:cs typeface="+mn-cs"/>
            </a:rPr>
            <a:t>الثقافة المؤسسية</a:t>
          </a:r>
          <a:r>
            <a:rPr lang="ar-SA" sz="1200" kern="1200">
              <a:solidFill>
                <a:schemeClr val="bg1"/>
              </a:solidFill>
              <a:effectLst/>
              <a:latin typeface="Arial" panose="020B0604020202020204" pitchFamily="34" charset="0"/>
              <a:ea typeface="MS PGothic" panose="020B0600070205080204" pitchFamily="34" charset="-128"/>
              <a:cs typeface="+mn-cs"/>
            </a:rPr>
            <a:t>، ومخاطر سوء السلوك منخفضة، وتتوافق الهياكل والعمليات والحوافز الرسمية ونتائج الأعمال المرغوبة مع القيم والمعتقدات المعلنة </a:t>
          </a:r>
          <a:r>
            <a:rPr lang="ar-JO" sz="1200" kern="1200">
              <a:solidFill>
                <a:schemeClr val="bg1"/>
              </a:solidFill>
              <a:effectLst/>
              <a:latin typeface="Arial" panose="020B0604020202020204" pitchFamily="34" charset="0"/>
              <a:ea typeface="MS PGothic" panose="020B0600070205080204" pitchFamily="34" charset="-128"/>
              <a:cs typeface="+mn-cs"/>
            </a:rPr>
            <a:t>للمؤسسة</a:t>
          </a:r>
          <a:r>
            <a:rPr lang="ar-SA" sz="1200" kern="1200">
              <a:solidFill>
                <a:schemeClr val="bg1"/>
              </a:solidFill>
              <a:effectLst/>
              <a:latin typeface="Arial" panose="020B0604020202020204" pitchFamily="34" charset="0"/>
              <a:ea typeface="MS PGothic" panose="020B0600070205080204" pitchFamily="34" charset="-128"/>
              <a:cs typeface="+mn-cs"/>
            </a:rPr>
            <a:t> التي تعزز السلوك الأخلاقي. أنماط السلوك غير المعلنة تعزز هذا التوافق. يفهم الموظفون في جميع أنحاء المؤسسة ويستوعبون توقعات القانون ومعنى القواعد التنظيمية أو التوجيهات الإشرافية، ولا يحتاجون إلى تذكيرهم بإجراءات التنفيذ والعقوبات الكبيرة لأن الامتثال جزء مهم من النجاح المستدام. يتم تصعيد المشكلات إلى رؤساء وحدات الأعمال وكبار المديرين بشكل روتيني، حيث يشعر الموظفون بالقدرة على رفع أيديهم ويعتقدون أن جهودهم ستؤدي إلى استجابات ذات معنى. يتقدم الموظفون في المؤسسة لأنه، بالإضافة إلى الأداء المالي القوي، فإنهم يشكلون سلوكيات تتفق مع قيم الشركة، ويدفعون إلى الالتزام بفعل الشيء الصحيح وتحقيق النجاح فقط.</a:t>
          </a:r>
          <a:r>
            <a:rPr lang="en-US" sz="1200">
              <a:solidFill>
                <a:schemeClr val="bg1"/>
              </a:solidFill>
              <a:effectLst/>
            </a:rPr>
            <a:t> </a:t>
          </a:r>
          <a:r>
            <a:rPr lang="en-US" sz="1200" kern="1200">
              <a:solidFill>
                <a:schemeClr val="bg1"/>
              </a:solidFill>
              <a:effectLst/>
              <a:latin typeface="Arial" panose="020B0604020202020204" pitchFamily="34" charset="0"/>
              <a:ea typeface="MS PGothic" panose="020B0600070205080204" pitchFamily="34" charset="-128"/>
              <a:cs typeface="+mn-cs"/>
            </a:rPr>
            <a:t> </a:t>
          </a:r>
        </a:p>
        <a:p>
          <a:pPr algn="ctr">
            <a:spcBef>
              <a:spcPct val="0"/>
            </a:spcBef>
            <a:buClrTx/>
            <a:buSzTx/>
            <a:buFontTx/>
            <a:buNone/>
          </a:pPr>
          <a:endParaRPr lang="en-US" sz="1200" b="1" kern="1200">
            <a:solidFill>
              <a:schemeClr val="bg1"/>
            </a:solidFill>
            <a:effectLst/>
            <a:latin typeface="+mn-lt"/>
            <a:ea typeface="MS PGothic" panose="020B0600070205080204" pitchFamily="34" charset="-128"/>
            <a:cs typeface="Arial" panose="020B0604020202020204" pitchFamily="34" charset="0"/>
          </a:endParaRPr>
        </a:p>
      </xdr:txBody>
    </xdr:sp>
    <xdr:clientData/>
  </xdr:twoCellAnchor>
  <xdr:twoCellAnchor>
    <xdr:from>
      <xdr:col>3</xdr:col>
      <xdr:colOff>6344</xdr:colOff>
      <xdr:row>31</xdr:row>
      <xdr:rowOff>1</xdr:rowOff>
    </xdr:from>
    <xdr:to>
      <xdr:col>3</xdr:col>
      <xdr:colOff>1835144</xdr:colOff>
      <xdr:row>32</xdr:row>
      <xdr:rowOff>152400</xdr:rowOff>
    </xdr:to>
    <xdr:sp macro="" textlink="">
      <xdr:nvSpPr>
        <xdr:cNvPr id="23" name="Flowchart: Process 22"/>
        <xdr:cNvSpPr/>
      </xdr:nvSpPr>
      <xdr:spPr>
        <a:xfrm flipH="1">
          <a:off x="12753978181" y="6086476"/>
          <a:ext cx="1828800" cy="361949"/>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ar-JO" sz="1100" b="1">
              <a:solidFill>
                <a:schemeClr val="bg1"/>
              </a:solidFill>
            </a:rPr>
            <a:t>ضعيف</a:t>
          </a:r>
          <a:endParaRPr lang="en-US" sz="1100" b="1">
            <a:solidFill>
              <a:schemeClr val="bg1"/>
            </a:solidFill>
          </a:endParaRPr>
        </a:p>
      </xdr:txBody>
    </xdr:sp>
    <xdr:clientData/>
  </xdr:twoCellAnchor>
  <xdr:twoCellAnchor>
    <xdr:from>
      <xdr:col>3</xdr:col>
      <xdr:colOff>1824259</xdr:colOff>
      <xdr:row>31</xdr:row>
      <xdr:rowOff>0</xdr:rowOff>
    </xdr:from>
    <xdr:to>
      <xdr:col>3</xdr:col>
      <xdr:colOff>3337373</xdr:colOff>
      <xdr:row>32</xdr:row>
      <xdr:rowOff>152399</xdr:rowOff>
    </xdr:to>
    <xdr:sp macro="" textlink="">
      <xdr:nvSpPr>
        <xdr:cNvPr id="24" name="Flowchart: Process 23"/>
        <xdr:cNvSpPr/>
      </xdr:nvSpPr>
      <xdr:spPr>
        <a:xfrm flipH="1">
          <a:off x="12752475952" y="6086475"/>
          <a:ext cx="1513114" cy="361949"/>
        </a:xfrm>
        <a:prstGeom prst="flowChartProcess">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ar-JO"/>
            <a:t>يحتاج إلى تحسين</a:t>
          </a:r>
          <a:endParaRPr lang="en-US" sz="1100" b="1">
            <a:solidFill>
              <a:schemeClr val="bg1"/>
            </a:solidFill>
          </a:endParaRPr>
        </a:p>
      </xdr:txBody>
    </xdr:sp>
    <xdr:clientData/>
  </xdr:twoCellAnchor>
  <xdr:twoCellAnchor>
    <xdr:from>
      <xdr:col>3</xdr:col>
      <xdr:colOff>3337372</xdr:colOff>
      <xdr:row>31</xdr:row>
      <xdr:rowOff>0</xdr:rowOff>
    </xdr:from>
    <xdr:to>
      <xdr:col>3</xdr:col>
      <xdr:colOff>5492743</xdr:colOff>
      <xdr:row>32</xdr:row>
      <xdr:rowOff>152399</xdr:rowOff>
    </xdr:to>
    <xdr:sp macro="" textlink="">
      <xdr:nvSpPr>
        <xdr:cNvPr id="25" name="Flowchart: Process 24"/>
        <xdr:cNvSpPr/>
      </xdr:nvSpPr>
      <xdr:spPr>
        <a:xfrm flipH="1">
          <a:off x="12750320582" y="6086475"/>
          <a:ext cx="2155371" cy="361949"/>
        </a:xfrm>
        <a:prstGeom prst="flowChartProcess">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ar-JO">
              <a:solidFill>
                <a:sysClr val="windowText" lastClr="000000"/>
              </a:solidFill>
            </a:rPr>
            <a:t>مرضي</a:t>
          </a:r>
          <a:endParaRPr lang="en-US" sz="1100" b="1">
            <a:solidFill>
              <a:sysClr val="windowText" lastClr="000000"/>
            </a:solidFill>
          </a:endParaRPr>
        </a:p>
      </xdr:txBody>
    </xdr:sp>
    <xdr:clientData/>
  </xdr:twoCellAnchor>
  <xdr:twoCellAnchor>
    <xdr:from>
      <xdr:col>3</xdr:col>
      <xdr:colOff>5492743</xdr:colOff>
      <xdr:row>31</xdr:row>
      <xdr:rowOff>0</xdr:rowOff>
    </xdr:from>
    <xdr:to>
      <xdr:col>5</xdr:col>
      <xdr:colOff>996943</xdr:colOff>
      <xdr:row>32</xdr:row>
      <xdr:rowOff>152399</xdr:rowOff>
    </xdr:to>
    <xdr:sp macro="" textlink="">
      <xdr:nvSpPr>
        <xdr:cNvPr id="26" name="Flowchart: Process 25"/>
        <xdr:cNvSpPr/>
      </xdr:nvSpPr>
      <xdr:spPr>
        <a:xfrm flipH="1">
          <a:off x="12747329732" y="6086475"/>
          <a:ext cx="2990850" cy="361949"/>
        </a:xfrm>
        <a:prstGeom prst="flowChartProcess">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ar-JO">
              <a:solidFill>
                <a:sysClr val="windowText" lastClr="000000"/>
              </a:solidFill>
            </a:rPr>
            <a:t>مرضي تماما</a:t>
          </a:r>
          <a:endParaRPr lang="en-US" sz="1100" b="1">
            <a:solidFill>
              <a:sysClr val="windowText" lastClr="000000"/>
            </a:solidFill>
          </a:endParaRPr>
        </a:p>
      </xdr:txBody>
    </xdr:sp>
    <xdr:clientData/>
  </xdr:twoCellAnchor>
  <xdr:twoCellAnchor>
    <xdr:from>
      <xdr:col>5</xdr:col>
      <xdr:colOff>1007830</xdr:colOff>
      <xdr:row>31</xdr:row>
      <xdr:rowOff>0</xdr:rowOff>
    </xdr:from>
    <xdr:to>
      <xdr:col>7</xdr:col>
      <xdr:colOff>457200</xdr:colOff>
      <xdr:row>32</xdr:row>
      <xdr:rowOff>152399</xdr:rowOff>
    </xdr:to>
    <xdr:sp macro="" textlink="">
      <xdr:nvSpPr>
        <xdr:cNvPr id="27" name="Flowchart: Process 26"/>
        <xdr:cNvSpPr/>
      </xdr:nvSpPr>
      <xdr:spPr>
        <a:xfrm flipH="1">
          <a:off x="12745231050" y="6086475"/>
          <a:ext cx="2087795" cy="361949"/>
        </a:xfrm>
        <a:prstGeom prst="flowChartProcess">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ar-JO" sz="1100" b="1">
              <a:solidFill>
                <a:schemeClr val="bg1"/>
              </a:solidFill>
            </a:rPr>
            <a:t>قوي</a:t>
          </a:r>
          <a:endParaRPr lang="en-US" sz="1100" b="1">
            <a:solidFill>
              <a:schemeClr val="bg1"/>
            </a:solidFill>
          </a:endParaRPr>
        </a:p>
      </xdr:txBody>
    </xdr:sp>
    <xdr:clientData/>
  </xdr:twoCellAnchor>
  <xdr:twoCellAnchor>
    <xdr:from>
      <xdr:col>3</xdr:col>
      <xdr:colOff>2880475</xdr:colOff>
      <xdr:row>15</xdr:row>
      <xdr:rowOff>177871</xdr:rowOff>
    </xdr:from>
    <xdr:to>
      <xdr:col>5</xdr:col>
      <xdr:colOff>39304</xdr:colOff>
      <xdr:row>19</xdr:row>
      <xdr:rowOff>147708</xdr:rowOff>
    </xdr:to>
    <xdr:sp macro="" textlink="">
      <xdr:nvSpPr>
        <xdr:cNvPr id="28" name="TextBox 27"/>
        <xdr:cNvSpPr txBox="1"/>
      </xdr:nvSpPr>
      <xdr:spPr>
        <a:xfrm flipH="1">
          <a:off x="12436859030" y="3162371"/>
          <a:ext cx="4450745" cy="731837"/>
        </a:xfrm>
        <a:prstGeom prst="rect">
          <a:avLst/>
        </a:prstGeom>
        <a:solidFill>
          <a:schemeClr val="accent6">
            <a:alpha val="35000"/>
          </a:schemeClr>
        </a:solidFill>
        <a:ln/>
      </xdr:spPr>
      <xdr:style>
        <a:lnRef idx="3">
          <a:schemeClr val="lt1"/>
        </a:lnRef>
        <a:fillRef idx="1">
          <a:schemeClr val="accent6"/>
        </a:fillRef>
        <a:effectRef idx="1">
          <a:schemeClr val="accent6"/>
        </a:effectRef>
        <a:fontRef idx="minor">
          <a:schemeClr val="lt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ar-JO" sz="1400"/>
            <a:t>يتطلب التزامًا معززًا باتخاذ خطوات واجراءات لتعزيز الثقافة المؤسسية</a:t>
          </a:r>
          <a:r>
            <a:rPr lang="ar-JO" sz="1400" baseline="0"/>
            <a:t> </a:t>
          </a:r>
          <a:endParaRPr lang="en-US" sz="1400" b="1">
            <a:solidFill>
              <a:schemeClr val="bg1"/>
            </a:solidFill>
            <a:effectLst/>
          </a:endParaRPr>
        </a:p>
      </xdr:txBody>
    </xdr:sp>
    <xdr:clientData/>
  </xdr:twoCellAnchor>
  <xdr:twoCellAnchor>
    <xdr:from>
      <xdr:col>2</xdr:col>
      <xdr:colOff>1176338</xdr:colOff>
      <xdr:row>32</xdr:row>
      <xdr:rowOff>209550</xdr:rowOff>
    </xdr:from>
    <xdr:to>
      <xdr:col>7</xdr:col>
      <xdr:colOff>419100</xdr:colOff>
      <xdr:row>33</xdr:row>
      <xdr:rowOff>285749</xdr:rowOff>
    </xdr:to>
    <xdr:sp macro="" textlink="">
      <xdr:nvSpPr>
        <xdr:cNvPr id="2050" name="Text Box 2"/>
        <xdr:cNvSpPr txBox="1">
          <a:spLocks noChangeArrowheads="1"/>
        </xdr:cNvSpPr>
      </xdr:nvSpPr>
      <xdr:spPr bwMode="auto">
        <a:xfrm flipH="1">
          <a:off x="12745269150" y="6505575"/>
          <a:ext cx="10606087" cy="361949"/>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ctr" rtl="0">
            <a:defRPr sz="1000"/>
          </a:pPr>
          <a:r>
            <a:rPr lang="ar-JO" sz="1100"/>
            <a:t>معايير تقييم</a:t>
          </a:r>
          <a:r>
            <a:rPr lang="ar-JO" sz="1100" baseline="0"/>
            <a:t> </a:t>
          </a:r>
          <a:r>
            <a:rPr lang="ar-JO" sz="1100"/>
            <a:t>الثقافة المؤسسية (1-5)</a:t>
          </a:r>
          <a:endParaRPr lang="en-US" sz="1100" b="1" i="0" u="none" strike="noStrike" baseline="0">
            <a:solidFill>
              <a:srgbClr val="000000"/>
            </a:solidFill>
            <a:latin typeface="Calibri"/>
            <a:cs typeface="Calibri"/>
          </a:endParaRPr>
        </a:p>
      </xdr:txBody>
    </xdr:sp>
    <xdr:clientData/>
  </xdr:twoCellAnchor>
  <xdr:twoCellAnchor>
    <xdr:from>
      <xdr:col>3</xdr:col>
      <xdr:colOff>2836856</xdr:colOff>
      <xdr:row>21</xdr:row>
      <xdr:rowOff>42181</xdr:rowOff>
    </xdr:from>
    <xdr:to>
      <xdr:col>3</xdr:col>
      <xdr:colOff>3881438</xdr:colOff>
      <xdr:row>24</xdr:row>
      <xdr:rowOff>2494</xdr:rowOff>
    </xdr:to>
    <xdr:sp macro="" textlink="">
      <xdr:nvSpPr>
        <xdr:cNvPr id="15" name="AutoShape 40"/>
        <xdr:cNvSpPr>
          <a:spLocks noChangeArrowheads="1"/>
        </xdr:cNvSpPr>
      </xdr:nvSpPr>
      <xdr:spPr bwMode="auto">
        <a:xfrm flipH="1">
          <a:off x="12751931887" y="4052206"/>
          <a:ext cx="1044582" cy="503238"/>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71 w 21600"/>
            <a:gd name="T13" fmla="*/ 5400 h 21600"/>
            <a:gd name="T14" fmla="*/ 18907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45E02"/>
            </a:gs>
            <a:gs pos="100000">
              <a:srgbClr val="FBCC05"/>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txBody>
        <a:bodyPr wrap="square" anchor="ctr"/>
        <a:lstStyle/>
        <a:p>
          <a:pPr algn="r" rtl="1"/>
          <a:endParaRPr lang="en-US"/>
        </a:p>
      </xdr:txBody>
    </xdr:sp>
    <xdr:clientData/>
  </xdr:twoCellAnchor>
  <xdr:twoCellAnchor>
    <xdr:from>
      <xdr:col>3</xdr:col>
      <xdr:colOff>4222755</xdr:colOff>
      <xdr:row>21</xdr:row>
      <xdr:rowOff>21770</xdr:rowOff>
    </xdr:from>
    <xdr:to>
      <xdr:col>3</xdr:col>
      <xdr:colOff>5564192</xdr:colOff>
      <xdr:row>23</xdr:row>
      <xdr:rowOff>159883</xdr:rowOff>
    </xdr:to>
    <xdr:sp macro="" textlink="">
      <xdr:nvSpPr>
        <xdr:cNvPr id="16" name="AutoShape 41"/>
        <xdr:cNvSpPr>
          <a:spLocks noChangeArrowheads="1"/>
        </xdr:cNvSpPr>
      </xdr:nvSpPr>
      <xdr:spPr bwMode="black">
        <a:xfrm flipH="1">
          <a:off x="12750249133" y="4031795"/>
          <a:ext cx="1341437" cy="50006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68 w 21600"/>
            <a:gd name="T13" fmla="*/ 5383 h 21600"/>
            <a:gd name="T14" fmla="*/ 18896 w 21600"/>
            <a:gd name="T15" fmla="*/ 16217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00FF00"/>
            </a:gs>
            <a:gs pos="100000">
              <a:srgbClr val="00760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anchor="ctr"/>
        <a:lstStyle/>
        <a:p>
          <a:pPr algn="r" rtl="1"/>
          <a:endParaRPr lang="en-US"/>
        </a:p>
      </xdr:txBody>
    </xdr:sp>
    <xdr:clientData/>
  </xdr:twoCellAnchor>
  <xdr:twoCellAnchor>
    <xdr:from>
      <xdr:col>3</xdr:col>
      <xdr:colOff>5793908</xdr:colOff>
      <xdr:row>21</xdr:row>
      <xdr:rowOff>26306</xdr:rowOff>
    </xdr:from>
    <xdr:to>
      <xdr:col>5</xdr:col>
      <xdr:colOff>99545</xdr:colOff>
      <xdr:row>23</xdr:row>
      <xdr:rowOff>164419</xdr:rowOff>
    </xdr:to>
    <xdr:sp macro="" textlink="">
      <xdr:nvSpPr>
        <xdr:cNvPr id="17" name="AutoShape 42"/>
        <xdr:cNvSpPr>
          <a:spLocks noChangeArrowheads="1"/>
        </xdr:cNvSpPr>
      </xdr:nvSpPr>
      <xdr:spPr bwMode="black">
        <a:xfrm flipH="1">
          <a:off x="12748227130" y="4036331"/>
          <a:ext cx="1792287" cy="50006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73 w 21600"/>
            <a:gd name="T13" fmla="*/ 5383 h 21600"/>
            <a:gd name="T14" fmla="*/ 18898 w 21600"/>
            <a:gd name="T15" fmla="*/ 16217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008000"/>
            </a:gs>
            <a:gs pos="100000">
              <a:srgbClr val="003B00"/>
            </a:gs>
          </a:gsLst>
          <a:lin ang="0" scaled="1"/>
        </a:gra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anchor="ctr"/>
        <a:lstStyle/>
        <a:p>
          <a:pPr algn="r" rtl="1"/>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2838450</xdr:colOff>
      <xdr:row>0</xdr:row>
      <xdr:rowOff>38100</xdr:rowOff>
    </xdr:from>
    <xdr:to>
      <xdr:col>9</xdr:col>
      <xdr:colOff>4552950</xdr:colOff>
      <xdr:row>1</xdr:row>
      <xdr:rowOff>0</xdr:rowOff>
    </xdr:to>
    <xdr:pic>
      <xdr:nvPicPr>
        <xdr:cNvPr id="3" name="Picture 2" descr="C:\Users\u6017791\Desktop\MENA FCCG\MENA_FCCG-v2\Logo\MENA-FCCG-Logo-RGB.png"/>
        <xdr:cNvPicPr>
          <a:picLocks noChangeAspect="1" noChangeArrowheads="1"/>
        </xdr:cNvPicPr>
      </xdr:nvPicPr>
      <xdr:blipFill>
        <a:blip xmlns:r="http://schemas.openxmlformats.org/officeDocument/2006/relationships" r:embed="rId1" cstate="print">
          <a:lum bright="70000" contrast="-70000"/>
          <a:extLst>
            <a:ext uri="{28A0092B-C50C-407E-A947-70E740481C1C}">
              <a14:useLocalDpi xmlns:a14="http://schemas.microsoft.com/office/drawing/2010/main" val="0"/>
            </a:ext>
          </a:extLst>
        </a:blip>
        <a:srcRect/>
        <a:stretch>
          <a:fillRect/>
        </a:stretch>
      </xdr:blipFill>
      <xdr:spPr bwMode="auto">
        <a:xfrm>
          <a:off x="40386000" y="38100"/>
          <a:ext cx="17145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showGridLines="0" rightToLeft="1" view="pageLayout" topLeftCell="A25" zoomScaleNormal="100" workbookViewId="0">
      <selection activeCell="I36" sqref="I36:I37"/>
    </sheetView>
  </sheetViews>
  <sheetFormatPr defaultColWidth="11.42578125" defaultRowHeight="15"/>
  <cols>
    <col min="1" max="1" width="6.140625" customWidth="1"/>
    <col min="2" max="2" width="24.5703125" customWidth="1"/>
    <col min="3" max="3" width="13.42578125" customWidth="1"/>
    <col min="4" max="4" width="7" customWidth="1"/>
    <col min="5" max="5" width="2.85546875" customWidth="1"/>
    <col min="6" max="6" width="8.85546875" customWidth="1"/>
    <col min="7" max="7" width="15" customWidth="1"/>
    <col min="8" max="8" width="4.140625" customWidth="1"/>
    <col min="9" max="10" width="4.42578125" customWidth="1"/>
    <col min="11" max="11" width="8.85546875" customWidth="1"/>
    <col min="12" max="12" width="10.42578125" bestFit="1" customWidth="1"/>
    <col min="13" max="13" width="8.140625" customWidth="1"/>
    <col min="14" max="14" width="3" customWidth="1"/>
    <col min="15" max="15" width="7.85546875" customWidth="1"/>
    <col min="16" max="16" width="30.85546875" customWidth="1"/>
    <col min="17" max="17" width="12.140625" customWidth="1"/>
    <col min="18" max="256" width="8.85546875" customWidth="1"/>
  </cols>
  <sheetData>
    <row r="1" spans="1:17" ht="50.25" customHeight="1"/>
    <row r="2" spans="1:17" ht="27" customHeight="1">
      <c r="A2" s="108" t="s">
        <v>92</v>
      </c>
      <c r="B2" s="109"/>
      <c r="C2" s="109"/>
      <c r="D2" s="110"/>
      <c r="E2" s="110"/>
      <c r="F2" s="110"/>
      <c r="G2" s="110"/>
      <c r="H2" s="110"/>
      <c r="I2" s="110"/>
      <c r="J2" s="110"/>
      <c r="K2" s="110"/>
      <c r="L2" s="110"/>
      <c r="M2" s="110"/>
      <c r="N2" s="110"/>
      <c r="O2" s="110"/>
      <c r="P2" s="110"/>
      <c r="Q2" s="111"/>
    </row>
    <row r="3" spans="1:17" ht="6" customHeight="1">
      <c r="A3" s="112"/>
      <c r="B3" s="113"/>
      <c r="C3" s="113"/>
      <c r="D3" s="113"/>
      <c r="E3" s="113"/>
      <c r="F3" s="113"/>
      <c r="G3" s="113"/>
      <c r="H3" s="113"/>
      <c r="I3" s="113"/>
      <c r="J3" s="113"/>
      <c r="K3" s="113"/>
      <c r="L3" s="113"/>
      <c r="M3" s="113"/>
      <c r="N3" s="113"/>
      <c r="O3" s="113"/>
      <c r="P3" s="17"/>
      <c r="Q3" s="7"/>
    </row>
    <row r="4" spans="1:17" ht="6.75" customHeight="1">
      <c r="A4" s="9"/>
      <c r="B4" s="10"/>
      <c r="C4" s="10"/>
      <c r="D4" s="10"/>
      <c r="E4" s="10"/>
      <c r="F4" s="10"/>
      <c r="G4" s="10"/>
      <c r="H4" s="10"/>
      <c r="I4" s="10"/>
      <c r="J4" s="10"/>
      <c r="K4" s="10"/>
      <c r="L4" s="10"/>
      <c r="M4" s="10"/>
      <c r="N4" s="10"/>
      <c r="O4" s="10"/>
      <c r="P4" s="11"/>
      <c r="Q4" s="32"/>
    </row>
    <row r="5" spans="1:17" ht="20.25" customHeight="1">
      <c r="A5" s="1"/>
      <c r="B5" s="2"/>
      <c r="C5" s="2"/>
      <c r="D5" s="2"/>
      <c r="E5" s="2"/>
      <c r="F5" s="13"/>
      <c r="G5" s="13"/>
      <c r="H5" s="13"/>
      <c r="I5" s="13"/>
      <c r="J5" s="13"/>
      <c r="K5" s="13"/>
      <c r="L5" s="13"/>
      <c r="M5" s="13"/>
      <c r="N5" s="2"/>
      <c r="O5" s="2"/>
      <c r="P5" s="5"/>
      <c r="Q5" s="32"/>
    </row>
    <row r="6" spans="1:17">
      <c r="A6" s="1"/>
      <c r="B6" s="2"/>
      <c r="C6" s="2"/>
      <c r="D6" s="2"/>
      <c r="E6" s="2"/>
      <c r="F6" s="95"/>
      <c r="G6" s="95"/>
      <c r="H6" s="95"/>
      <c r="I6" s="95"/>
      <c r="J6" s="95"/>
      <c r="K6" s="95"/>
      <c r="L6" s="95"/>
      <c r="M6" s="95"/>
      <c r="N6" s="2"/>
      <c r="O6" s="2"/>
      <c r="P6" s="5"/>
      <c r="Q6" s="32"/>
    </row>
    <row r="7" spans="1:17">
      <c r="A7" s="1"/>
      <c r="B7" s="2"/>
      <c r="C7" s="2"/>
      <c r="D7" s="2"/>
      <c r="E7" s="26"/>
      <c r="F7" s="27"/>
      <c r="G7" s="27"/>
      <c r="H7" s="27"/>
      <c r="I7" s="27"/>
      <c r="J7" s="27"/>
      <c r="K7" s="27"/>
      <c r="L7" s="27"/>
      <c r="M7" s="27"/>
      <c r="N7" s="28"/>
      <c r="O7" s="2"/>
      <c r="P7" s="5"/>
      <c r="Q7" s="32"/>
    </row>
    <row r="8" spans="1:17">
      <c r="A8" s="1"/>
      <c r="B8" s="2"/>
      <c r="C8" s="2"/>
      <c r="D8" s="2"/>
      <c r="E8" s="29"/>
      <c r="F8" s="114"/>
      <c r="G8" s="114"/>
      <c r="H8" s="114"/>
      <c r="I8" s="114"/>
      <c r="J8" s="114"/>
      <c r="K8" s="114"/>
      <c r="L8" s="114"/>
      <c r="M8" s="114"/>
      <c r="N8" s="30"/>
      <c r="O8" s="2"/>
      <c r="P8" s="5"/>
      <c r="Q8" s="32"/>
    </row>
    <row r="9" spans="1:17">
      <c r="A9" s="1"/>
      <c r="B9" s="2"/>
      <c r="C9" s="2"/>
      <c r="D9" s="2"/>
      <c r="E9" s="29"/>
      <c r="F9" s="94"/>
      <c r="G9" s="94"/>
      <c r="H9" s="94"/>
      <c r="I9" s="94"/>
      <c r="J9" s="94"/>
      <c r="K9" s="94"/>
      <c r="L9" s="94"/>
      <c r="M9" s="94"/>
      <c r="N9" s="30"/>
      <c r="O9" s="2"/>
      <c r="P9" s="5"/>
      <c r="Q9" s="32"/>
    </row>
    <row r="10" spans="1:17">
      <c r="A10" s="1"/>
      <c r="B10" s="2"/>
      <c r="C10" s="2"/>
      <c r="D10" s="2"/>
      <c r="E10" s="29"/>
      <c r="F10" s="94"/>
      <c r="G10" s="94"/>
      <c r="H10" s="94"/>
      <c r="I10" s="94"/>
      <c r="J10" s="94"/>
      <c r="K10" s="94"/>
      <c r="L10" s="94"/>
      <c r="M10" s="94"/>
      <c r="N10" s="30"/>
      <c r="O10" s="2"/>
      <c r="P10" s="5"/>
      <c r="Q10" s="32"/>
    </row>
    <row r="11" spans="1:17">
      <c r="A11" s="1"/>
      <c r="B11" s="2"/>
      <c r="C11" s="2"/>
      <c r="D11" s="2"/>
      <c r="E11" s="29"/>
      <c r="F11" s="94"/>
      <c r="G11" s="94"/>
      <c r="H11" s="94"/>
      <c r="I11" s="94"/>
      <c r="J11" s="94"/>
      <c r="K11" s="94"/>
      <c r="L11" s="94"/>
      <c r="M11" s="94"/>
      <c r="N11" s="30"/>
      <c r="O11" s="2"/>
      <c r="P11" s="5"/>
      <c r="Q11" s="32"/>
    </row>
    <row r="12" spans="1:17">
      <c r="A12" s="1"/>
      <c r="B12" s="2"/>
      <c r="C12" s="2"/>
      <c r="D12" s="2"/>
      <c r="E12" s="29"/>
      <c r="F12" s="94"/>
      <c r="G12" s="94"/>
      <c r="H12" s="94"/>
      <c r="I12" s="94"/>
      <c r="J12" s="94"/>
      <c r="K12" s="94"/>
      <c r="L12" s="94"/>
      <c r="M12" s="94"/>
      <c r="N12" s="30"/>
      <c r="O12" s="2"/>
      <c r="P12" s="5"/>
      <c r="Q12" s="32"/>
    </row>
    <row r="13" spans="1:17">
      <c r="A13" s="1"/>
      <c r="B13" s="2"/>
      <c r="C13" s="2"/>
      <c r="D13" s="2"/>
      <c r="E13" s="29"/>
      <c r="F13" s="94"/>
      <c r="G13" s="94"/>
      <c r="H13" s="94"/>
      <c r="I13" s="94"/>
      <c r="J13" s="94"/>
      <c r="K13" s="94"/>
      <c r="L13" s="94"/>
      <c r="M13" s="94"/>
      <c r="N13" s="30"/>
      <c r="O13" s="2"/>
      <c r="P13" s="5"/>
      <c r="Q13" s="32"/>
    </row>
    <row r="14" spans="1:17">
      <c r="A14" s="1"/>
      <c r="B14" s="2"/>
      <c r="C14" s="2"/>
      <c r="D14" s="2"/>
      <c r="E14" s="29"/>
      <c r="F14" s="31"/>
      <c r="G14" s="31"/>
      <c r="H14" s="31"/>
      <c r="I14" s="31"/>
      <c r="J14" s="31"/>
      <c r="K14" s="31"/>
      <c r="L14" s="31"/>
      <c r="M14" s="31"/>
      <c r="N14" s="30"/>
      <c r="O14" s="2"/>
      <c r="P14" s="5"/>
      <c r="Q14" s="32"/>
    </row>
    <row r="15" spans="1:17">
      <c r="A15" s="1"/>
      <c r="B15" s="2"/>
      <c r="C15" s="2"/>
      <c r="D15" s="2"/>
      <c r="E15" s="29"/>
      <c r="F15" s="31"/>
      <c r="G15" s="31"/>
      <c r="H15" s="31"/>
      <c r="I15" s="31"/>
      <c r="J15" s="31"/>
      <c r="K15" s="31"/>
      <c r="L15" s="31"/>
      <c r="M15" s="31"/>
      <c r="N15" s="30"/>
      <c r="O15" s="2"/>
      <c r="P15" s="5"/>
      <c r="Q15" s="32"/>
    </row>
    <row r="16" spans="1:17">
      <c r="A16" s="1"/>
      <c r="B16" s="2"/>
      <c r="C16" s="2"/>
      <c r="D16" s="2"/>
      <c r="E16" s="29"/>
      <c r="F16" s="94"/>
      <c r="G16" s="94"/>
      <c r="H16" s="94"/>
      <c r="I16" s="94"/>
      <c r="J16" s="94"/>
      <c r="K16" s="94"/>
      <c r="L16" s="94"/>
      <c r="M16" s="94"/>
      <c r="N16" s="30"/>
      <c r="O16" s="2"/>
      <c r="P16" s="5"/>
      <c r="Q16" s="32"/>
    </row>
    <row r="17" spans="1:17">
      <c r="A17" s="1"/>
      <c r="B17" s="2"/>
      <c r="C17" s="2"/>
      <c r="D17" s="2"/>
      <c r="E17" s="29"/>
      <c r="F17" s="94"/>
      <c r="G17" s="94"/>
      <c r="H17" s="94"/>
      <c r="I17" s="94"/>
      <c r="J17" s="94"/>
      <c r="K17" s="94"/>
      <c r="L17" s="94"/>
      <c r="M17" s="94"/>
      <c r="N17" s="30"/>
      <c r="O17" s="2"/>
      <c r="P17" s="5"/>
      <c r="Q17" s="32"/>
    </row>
    <row r="18" spans="1:17">
      <c r="A18" s="1"/>
      <c r="B18" s="2"/>
      <c r="C18" s="2"/>
      <c r="D18" s="2"/>
      <c r="E18" s="29"/>
      <c r="F18" s="94"/>
      <c r="G18" s="94"/>
      <c r="H18" s="94"/>
      <c r="I18" s="94"/>
      <c r="J18" s="94"/>
      <c r="K18" s="94"/>
      <c r="L18" s="94"/>
      <c r="M18" s="94"/>
      <c r="N18" s="30"/>
      <c r="O18" s="2"/>
      <c r="P18" s="5"/>
      <c r="Q18" s="32"/>
    </row>
    <row r="19" spans="1:17">
      <c r="A19" s="1"/>
      <c r="B19" s="2"/>
      <c r="C19" s="2"/>
      <c r="D19" s="2"/>
      <c r="E19" s="29"/>
      <c r="F19" s="31"/>
      <c r="G19" s="31"/>
      <c r="H19" s="31"/>
      <c r="I19" s="31"/>
      <c r="J19" s="31"/>
      <c r="K19" s="31"/>
      <c r="L19" s="31"/>
      <c r="M19" s="31"/>
      <c r="N19" s="30"/>
      <c r="O19" s="2"/>
      <c r="P19" s="5"/>
      <c r="Q19" s="32"/>
    </row>
    <row r="20" spans="1:17">
      <c r="A20" s="1"/>
      <c r="B20" s="2"/>
      <c r="C20" s="2"/>
      <c r="D20" s="2"/>
      <c r="E20" s="29"/>
      <c r="F20" s="31"/>
      <c r="G20" s="31"/>
      <c r="H20" s="31"/>
      <c r="I20" s="31"/>
      <c r="J20" s="31"/>
      <c r="K20" s="31"/>
      <c r="L20" s="31"/>
      <c r="M20" s="31"/>
      <c r="N20" s="30"/>
      <c r="O20" s="2"/>
      <c r="P20" s="5"/>
      <c r="Q20" s="32"/>
    </row>
    <row r="21" spans="1:17">
      <c r="A21" s="1"/>
      <c r="B21" s="2"/>
      <c r="C21" s="2"/>
      <c r="D21" s="2"/>
      <c r="E21" s="29"/>
      <c r="F21" s="31"/>
      <c r="G21" s="31"/>
      <c r="H21" s="31"/>
      <c r="I21" s="31"/>
      <c r="J21" s="31"/>
      <c r="K21" s="31"/>
      <c r="L21" s="31"/>
      <c r="M21" s="31"/>
      <c r="N21" s="30"/>
      <c r="O21" s="2"/>
      <c r="P21" s="5"/>
      <c r="Q21" s="32"/>
    </row>
    <row r="22" spans="1:17" ht="24.75" customHeight="1">
      <c r="A22" s="1"/>
      <c r="B22" s="2"/>
      <c r="C22" s="2"/>
      <c r="D22" s="2"/>
      <c r="E22" s="29"/>
      <c r="F22" s="94"/>
      <c r="G22" s="94"/>
      <c r="H22" s="94"/>
      <c r="I22" s="94"/>
      <c r="J22" s="94"/>
      <c r="K22" s="94"/>
      <c r="L22" s="94"/>
      <c r="M22" s="94"/>
      <c r="N22" s="30"/>
      <c r="O22" s="2"/>
      <c r="P22" s="5"/>
      <c r="Q22" s="32"/>
    </row>
    <row r="23" spans="1:17" ht="14.25" customHeight="1">
      <c r="A23" s="1"/>
      <c r="B23" s="2"/>
      <c r="C23" s="2"/>
      <c r="D23" s="2"/>
      <c r="E23" s="96"/>
      <c r="F23" s="97"/>
      <c r="G23" s="97"/>
      <c r="H23" s="97"/>
      <c r="I23" s="97"/>
      <c r="J23" s="97"/>
      <c r="K23" s="97"/>
      <c r="L23" s="97"/>
      <c r="M23" s="97"/>
      <c r="N23" s="98"/>
      <c r="O23" s="2"/>
      <c r="P23" s="5"/>
      <c r="Q23" s="32"/>
    </row>
    <row r="24" spans="1:17">
      <c r="A24" s="1"/>
      <c r="B24" s="2"/>
      <c r="C24" s="2"/>
      <c r="D24" s="2"/>
      <c r="E24" s="2"/>
      <c r="F24" s="12"/>
      <c r="G24" s="12"/>
      <c r="H24" s="12"/>
      <c r="I24" s="12"/>
      <c r="J24" s="12"/>
      <c r="K24" s="12"/>
      <c r="L24" s="12"/>
      <c r="M24" s="12"/>
      <c r="N24" s="2"/>
      <c r="O24" s="2"/>
      <c r="P24" s="5"/>
      <c r="Q24" s="32"/>
    </row>
    <row r="25" spans="1:17">
      <c r="A25" s="1"/>
      <c r="B25" s="2"/>
      <c r="C25" s="2"/>
      <c r="D25" s="99" t="s">
        <v>178</v>
      </c>
      <c r="E25" s="100"/>
      <c r="F25" s="100"/>
      <c r="G25" s="100"/>
      <c r="H25" s="100"/>
      <c r="I25" s="100"/>
      <c r="J25" s="100"/>
      <c r="K25" s="100"/>
      <c r="L25" s="100"/>
      <c r="M25" s="100"/>
      <c r="N25" s="100"/>
      <c r="O25" s="101"/>
      <c r="P25" s="5"/>
      <c r="Q25" s="32"/>
    </row>
    <row r="26" spans="1:17">
      <c r="A26" s="1"/>
      <c r="B26" s="2"/>
      <c r="C26" s="2"/>
      <c r="D26" s="102"/>
      <c r="E26" s="103"/>
      <c r="F26" s="103"/>
      <c r="G26" s="103"/>
      <c r="H26" s="103"/>
      <c r="I26" s="103"/>
      <c r="J26" s="103"/>
      <c r="K26" s="103"/>
      <c r="L26" s="103"/>
      <c r="M26" s="103"/>
      <c r="N26" s="103"/>
      <c r="O26" s="104"/>
      <c r="P26" s="5"/>
      <c r="Q26" s="32"/>
    </row>
    <row r="27" spans="1:17">
      <c r="A27" s="1"/>
      <c r="B27" s="2"/>
      <c r="C27" s="2"/>
      <c r="D27" s="102"/>
      <c r="E27" s="103"/>
      <c r="F27" s="103"/>
      <c r="G27" s="103"/>
      <c r="H27" s="103"/>
      <c r="I27" s="103"/>
      <c r="J27" s="103"/>
      <c r="K27" s="103"/>
      <c r="L27" s="103"/>
      <c r="M27" s="103"/>
      <c r="N27" s="103"/>
      <c r="O27" s="104"/>
      <c r="P27" s="5"/>
      <c r="Q27" s="32"/>
    </row>
    <row r="28" spans="1:17">
      <c r="A28" s="1"/>
      <c r="B28" s="2"/>
      <c r="C28" s="2"/>
      <c r="D28" s="105"/>
      <c r="E28" s="106"/>
      <c r="F28" s="106"/>
      <c r="G28" s="106"/>
      <c r="H28" s="106"/>
      <c r="I28" s="106"/>
      <c r="J28" s="106"/>
      <c r="K28" s="106"/>
      <c r="L28" s="106"/>
      <c r="M28" s="106"/>
      <c r="N28" s="106"/>
      <c r="O28" s="107"/>
      <c r="P28" s="5"/>
      <c r="Q28" s="32"/>
    </row>
    <row r="29" spans="1:17">
      <c r="A29" s="1"/>
      <c r="B29" s="2"/>
      <c r="C29" s="2"/>
      <c r="D29" s="2"/>
      <c r="E29" s="2"/>
      <c r="F29" s="95"/>
      <c r="G29" s="95"/>
      <c r="H29" s="95"/>
      <c r="I29" s="95"/>
      <c r="J29" s="95"/>
      <c r="K29" s="95"/>
      <c r="L29" s="95"/>
      <c r="M29" s="95"/>
      <c r="N29" s="2"/>
      <c r="O29" s="2"/>
      <c r="P29" s="5"/>
      <c r="Q29" s="32"/>
    </row>
    <row r="30" spans="1:17">
      <c r="A30" s="1"/>
      <c r="B30" s="2"/>
      <c r="C30" s="2"/>
      <c r="D30" s="2"/>
      <c r="E30" s="2"/>
      <c r="F30" s="95"/>
      <c r="G30" s="95"/>
      <c r="H30" s="95"/>
      <c r="I30" s="95"/>
      <c r="J30" s="95"/>
      <c r="K30" s="95"/>
      <c r="L30" s="95"/>
      <c r="M30" s="95"/>
      <c r="N30" s="2"/>
      <c r="O30" s="2"/>
      <c r="P30" s="5"/>
      <c r="Q30" s="32"/>
    </row>
    <row r="31" spans="1:17">
      <c r="A31" s="3"/>
      <c r="B31" s="4"/>
      <c r="C31" s="4"/>
      <c r="D31" s="4"/>
      <c r="E31" s="4"/>
      <c r="F31" s="4"/>
      <c r="G31" s="4"/>
      <c r="H31" s="4"/>
      <c r="I31" s="4"/>
      <c r="J31" s="4"/>
      <c r="K31" s="4"/>
      <c r="L31" s="4"/>
      <c r="M31" s="4"/>
      <c r="N31" s="4"/>
      <c r="O31" s="4"/>
      <c r="P31" s="6"/>
      <c r="Q31" s="32"/>
    </row>
  </sheetData>
  <dataConsolidate/>
  <mergeCells count="17">
    <mergeCell ref="A2:Q2"/>
    <mergeCell ref="A3:O3"/>
    <mergeCell ref="F6:M6"/>
    <mergeCell ref="F8:M8"/>
    <mergeCell ref="F9:M9"/>
    <mergeCell ref="F10:M10"/>
    <mergeCell ref="F11:M11"/>
    <mergeCell ref="F12:M12"/>
    <mergeCell ref="F29:M29"/>
    <mergeCell ref="F30:M30"/>
    <mergeCell ref="E23:N23"/>
    <mergeCell ref="D25:O28"/>
    <mergeCell ref="F13:M13"/>
    <mergeCell ref="F16:M16"/>
    <mergeCell ref="F17:M17"/>
    <mergeCell ref="F18:M18"/>
    <mergeCell ref="F22:M22"/>
  </mergeCells>
  <pageMargins left="0.25" right="0.25" top="0.80208333333333337" bottom="0.75" header="0.3" footer="0.3"/>
  <pageSetup paperSize="9" scale="82" orientation="landscape" r:id="rId1"/>
  <headerFooter>
    <oddFooter xml:space="preserve">&amp;L&amp;10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11"/>
  <sheetViews>
    <sheetView workbookViewId="0">
      <selection activeCell="A14" sqref="A14"/>
    </sheetView>
  </sheetViews>
  <sheetFormatPr defaultColWidth="11.42578125" defaultRowHeight="15"/>
  <cols>
    <col min="1" max="256" width="8.85546875" customWidth="1"/>
  </cols>
  <sheetData>
    <row r="1" spans="1:3">
      <c r="A1" t="s">
        <v>1</v>
      </c>
      <c r="B1" t="s">
        <v>2</v>
      </c>
      <c r="C1" t="s">
        <v>3</v>
      </c>
    </row>
    <row r="2" spans="1:3">
      <c r="A2" s="8"/>
      <c r="B2" s="8"/>
      <c r="C2" s="8"/>
    </row>
    <row r="3" spans="1:3">
      <c r="A3" s="16" t="s">
        <v>0</v>
      </c>
      <c r="B3" s="16" t="s">
        <v>4</v>
      </c>
      <c r="C3" s="16" t="s">
        <v>5</v>
      </c>
    </row>
    <row r="6" spans="1:3">
      <c r="B6">
        <v>0</v>
      </c>
    </row>
    <row r="7" spans="1:3">
      <c r="B7">
        <v>1</v>
      </c>
    </row>
    <row r="8" spans="1:3">
      <c r="B8">
        <v>2</v>
      </c>
    </row>
    <row r="9" spans="1:3">
      <c r="B9">
        <v>3</v>
      </c>
    </row>
    <row r="10" spans="1:3">
      <c r="B10">
        <v>4</v>
      </c>
    </row>
    <row r="11" spans="1:3">
      <c r="B11">
        <v>5</v>
      </c>
    </row>
  </sheetData>
  <dataValidations count="1">
    <dataValidation type="list" allowBlank="1" showInputMessage="1" showErrorMessage="1" sqref="E11">
      <formula1>$A$2:$A$3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
  <sheetViews>
    <sheetView showGridLines="0" rightToLeft="1" topLeftCell="A11" zoomScale="90" zoomScaleNormal="90" zoomScalePageLayoutView="50" workbookViewId="0">
      <selection activeCell="D37" sqref="D37"/>
    </sheetView>
  </sheetViews>
  <sheetFormatPr defaultColWidth="11.42578125" defaultRowHeight="15"/>
  <cols>
    <col min="1" max="1" width="6" customWidth="1"/>
    <col min="2" max="2" width="1.85546875" customWidth="1"/>
    <col min="3" max="3" width="18.140625" customWidth="1"/>
    <col min="4" max="4" width="86.140625" customWidth="1"/>
    <col min="5" max="5" width="23.140625" customWidth="1"/>
    <col min="6" max="6" width="21.85546875" customWidth="1"/>
    <col min="7" max="7" width="16.5703125" customWidth="1"/>
    <col min="8" max="8" width="7.140625" customWidth="1"/>
    <col min="9" max="9" width="5.85546875" customWidth="1"/>
    <col min="10" max="10" width="3.140625" customWidth="1"/>
    <col min="11" max="11" width="4.85546875" customWidth="1"/>
    <col min="12" max="12" width="3.42578125" customWidth="1"/>
    <col min="13" max="13" width="5" customWidth="1"/>
    <col min="14" max="14" width="2.5703125" hidden="1" customWidth="1"/>
    <col min="15" max="15" width="0.85546875" hidden="1" customWidth="1"/>
    <col min="16" max="16" width="4.85546875" hidden="1" customWidth="1"/>
    <col min="17" max="17" width="20.140625" customWidth="1"/>
    <col min="18" max="257" width="8.85546875" customWidth="1"/>
  </cols>
  <sheetData>
    <row r="1" spans="1:17">
      <c r="A1" s="112"/>
      <c r="B1" s="113"/>
      <c r="C1" s="113"/>
      <c r="D1" s="113"/>
      <c r="E1" s="113"/>
      <c r="F1" s="113"/>
      <c r="G1" s="113"/>
      <c r="H1" s="113"/>
      <c r="I1" s="113"/>
      <c r="J1" s="113"/>
      <c r="K1" s="113"/>
      <c r="L1" s="113"/>
      <c r="M1" s="113"/>
      <c r="N1" s="113"/>
      <c r="O1" s="113"/>
      <c r="P1" s="113"/>
      <c r="Q1" s="118"/>
    </row>
    <row r="2" spans="1:17" ht="50.25" customHeight="1">
      <c r="A2" s="119"/>
      <c r="B2" s="120"/>
      <c r="C2" s="120"/>
      <c r="D2" s="120"/>
      <c r="E2" s="120"/>
      <c r="F2" s="120"/>
      <c r="G2" s="120"/>
      <c r="H2" s="120"/>
      <c r="I2" s="120"/>
      <c r="J2" s="120"/>
      <c r="K2" s="120"/>
      <c r="L2" s="120"/>
      <c r="M2" s="120"/>
      <c r="N2" s="120"/>
      <c r="O2" s="120"/>
      <c r="P2" s="120"/>
      <c r="Q2" s="121"/>
    </row>
    <row r="3" spans="1:17" ht="19.5" customHeight="1">
      <c r="A3" s="122" t="s">
        <v>92</v>
      </c>
      <c r="B3" s="123"/>
      <c r="C3" s="123"/>
      <c r="D3" s="124"/>
      <c r="E3" s="124"/>
      <c r="F3" s="124"/>
      <c r="G3" s="124"/>
      <c r="H3" s="124"/>
      <c r="I3" s="124"/>
      <c r="J3" s="124"/>
      <c r="K3" s="124"/>
      <c r="L3" s="124"/>
      <c r="M3" s="124"/>
      <c r="N3" s="124"/>
      <c r="O3" s="124"/>
      <c r="P3" s="124"/>
      <c r="Q3" s="125"/>
    </row>
    <row r="4" spans="1:17" ht="37.5" customHeight="1">
      <c r="A4" s="14"/>
      <c r="B4" s="15"/>
      <c r="C4" s="15"/>
      <c r="D4" s="115" t="s">
        <v>177</v>
      </c>
      <c r="E4" s="115"/>
      <c r="F4" s="115"/>
      <c r="G4" s="115"/>
      <c r="H4" s="115"/>
      <c r="I4" s="2"/>
      <c r="J4" s="15"/>
      <c r="K4" s="15"/>
      <c r="L4" s="15"/>
      <c r="M4" s="15"/>
      <c r="N4" s="15"/>
      <c r="O4" s="15"/>
      <c r="P4" s="15"/>
      <c r="Q4" s="126"/>
    </row>
    <row r="5" spans="1:17" ht="14.45" customHeight="1">
      <c r="A5" s="1"/>
      <c r="B5" s="2"/>
      <c r="C5" s="2"/>
      <c r="D5" s="116"/>
      <c r="E5" s="116"/>
      <c r="F5" s="116"/>
      <c r="G5" s="116"/>
      <c r="H5" s="116"/>
      <c r="I5" s="2"/>
      <c r="J5" s="2"/>
      <c r="K5" s="2"/>
      <c r="L5" s="2"/>
      <c r="M5" s="2"/>
      <c r="N5" s="2"/>
      <c r="O5" s="2"/>
      <c r="P5" s="2"/>
      <c r="Q5" s="127"/>
    </row>
    <row r="6" spans="1:17" ht="14.45" customHeight="1">
      <c r="A6" s="1"/>
      <c r="B6" s="2"/>
      <c r="C6" s="2"/>
      <c r="D6" s="116"/>
      <c r="E6" s="116"/>
      <c r="F6" s="116"/>
      <c r="G6" s="116"/>
      <c r="H6" s="116"/>
      <c r="I6" s="2"/>
      <c r="J6" s="2"/>
      <c r="K6" s="2"/>
      <c r="L6" s="2"/>
      <c r="M6" s="2"/>
      <c r="N6" s="2"/>
      <c r="O6" s="2"/>
      <c r="P6" s="2"/>
      <c r="Q6" s="127"/>
    </row>
    <row r="7" spans="1:17" ht="9.9499999999999993" customHeight="1">
      <c r="A7" s="1"/>
      <c r="B7" s="2"/>
      <c r="C7" s="2"/>
      <c r="D7" s="116"/>
      <c r="E7" s="116"/>
      <c r="F7" s="116"/>
      <c r="G7" s="116"/>
      <c r="H7" s="116"/>
      <c r="I7" s="2"/>
      <c r="J7" s="2"/>
      <c r="K7" s="2"/>
      <c r="L7" s="2"/>
      <c r="M7" s="2"/>
      <c r="N7" s="2"/>
      <c r="O7" s="2"/>
      <c r="P7" s="2"/>
      <c r="Q7" s="127"/>
    </row>
    <row r="8" spans="1:17" ht="12.6" hidden="1" customHeight="1">
      <c r="A8" s="1"/>
      <c r="B8" s="2"/>
      <c r="C8" s="2"/>
      <c r="D8" s="116"/>
      <c r="E8" s="116"/>
      <c r="F8" s="116"/>
      <c r="G8" s="116"/>
      <c r="H8" s="116"/>
      <c r="I8" s="2"/>
      <c r="J8" s="2"/>
      <c r="K8" s="2"/>
      <c r="L8" s="2"/>
      <c r="M8" s="2"/>
      <c r="N8" s="2"/>
      <c r="O8" s="2"/>
      <c r="P8" s="2"/>
      <c r="Q8" s="127"/>
    </row>
    <row r="9" spans="1:17" ht="9" hidden="1" customHeight="1">
      <c r="A9" s="1"/>
      <c r="B9" s="2"/>
      <c r="C9" s="2"/>
      <c r="D9" s="116"/>
      <c r="E9" s="116"/>
      <c r="F9" s="116"/>
      <c r="G9" s="116"/>
      <c r="H9" s="116"/>
      <c r="I9" s="2"/>
      <c r="J9" s="2"/>
      <c r="K9" s="2"/>
      <c r="L9" s="2"/>
      <c r="M9" s="2"/>
      <c r="N9" s="2"/>
      <c r="O9" s="2"/>
      <c r="P9" s="2"/>
      <c r="Q9" s="127"/>
    </row>
    <row r="10" spans="1:17" hidden="1">
      <c r="A10" s="1"/>
      <c r="B10" s="2"/>
      <c r="C10" s="2"/>
      <c r="D10" s="2"/>
      <c r="E10" s="2"/>
      <c r="F10" s="2"/>
      <c r="G10" s="2"/>
      <c r="H10" s="2"/>
      <c r="I10" s="2"/>
      <c r="J10" s="2"/>
      <c r="K10" s="2"/>
      <c r="L10" s="2"/>
      <c r="M10" s="2"/>
      <c r="N10" s="2"/>
      <c r="O10" s="2"/>
      <c r="P10" s="2"/>
      <c r="Q10" s="127"/>
    </row>
    <row r="11" spans="1:17">
      <c r="A11" s="1"/>
      <c r="B11" s="2"/>
      <c r="C11" s="2"/>
      <c r="D11" s="2"/>
      <c r="E11" s="2"/>
      <c r="F11" s="2"/>
      <c r="G11" s="2"/>
      <c r="H11" s="2"/>
      <c r="I11" s="2"/>
      <c r="J11" s="2"/>
      <c r="K11" s="2"/>
      <c r="L11" s="2"/>
      <c r="M11" s="2"/>
      <c r="N11" s="2"/>
      <c r="O11" s="2"/>
      <c r="P11" s="2"/>
      <c r="Q11" s="127"/>
    </row>
    <row r="12" spans="1:17">
      <c r="A12" s="1"/>
      <c r="B12" s="2"/>
      <c r="C12" s="2"/>
      <c r="D12" s="2"/>
      <c r="E12" s="2"/>
      <c r="F12" s="2"/>
      <c r="G12" s="2"/>
      <c r="H12" s="2"/>
      <c r="I12" s="2"/>
      <c r="J12" s="2"/>
      <c r="K12" s="2"/>
      <c r="L12" s="2"/>
      <c r="M12" s="2"/>
      <c r="N12" s="2"/>
      <c r="O12" s="2"/>
      <c r="P12" s="2"/>
      <c r="Q12" s="127"/>
    </row>
    <row r="13" spans="1:17">
      <c r="A13" s="1"/>
      <c r="B13" s="2"/>
      <c r="C13" s="2"/>
      <c r="D13" s="2"/>
      <c r="E13" s="2"/>
      <c r="F13" s="2"/>
      <c r="G13" s="2"/>
      <c r="H13" s="2"/>
      <c r="I13" s="2"/>
      <c r="J13" s="2"/>
      <c r="K13" s="2"/>
      <c r="L13" s="2"/>
      <c r="M13" s="2"/>
      <c r="N13" s="2"/>
      <c r="O13" s="2"/>
      <c r="P13" s="2"/>
      <c r="Q13" s="127"/>
    </row>
    <row r="14" spans="1:17">
      <c r="A14" s="1"/>
      <c r="B14" s="2"/>
      <c r="C14" s="2"/>
      <c r="D14" s="2"/>
      <c r="E14" s="2"/>
      <c r="F14" s="2"/>
      <c r="G14" s="2"/>
      <c r="H14" s="2"/>
      <c r="I14" s="2"/>
      <c r="J14" s="2"/>
      <c r="K14" s="2"/>
      <c r="L14" s="2"/>
      <c r="M14" s="2"/>
      <c r="N14" s="2"/>
      <c r="O14" s="2"/>
      <c r="P14" s="2"/>
      <c r="Q14" s="127"/>
    </row>
    <row r="15" spans="1:17">
      <c r="A15" s="1"/>
      <c r="B15" s="2"/>
      <c r="C15" s="2"/>
      <c r="D15" s="2"/>
      <c r="E15" s="67"/>
      <c r="F15" s="67"/>
      <c r="G15" s="68"/>
      <c r="H15" s="68"/>
      <c r="I15" s="68"/>
      <c r="J15" s="2"/>
      <c r="K15" s="2"/>
      <c r="L15" s="2"/>
      <c r="M15" s="2"/>
      <c r="N15" s="2"/>
      <c r="O15" s="2"/>
      <c r="P15" s="2"/>
      <c r="Q15" s="127"/>
    </row>
    <row r="16" spans="1:17">
      <c r="A16" s="1"/>
      <c r="B16" s="2"/>
      <c r="C16" s="2"/>
      <c r="D16" s="2"/>
      <c r="E16" s="67"/>
      <c r="F16" s="67"/>
      <c r="G16" s="68"/>
      <c r="H16" s="68"/>
      <c r="I16" s="68"/>
      <c r="J16" s="2"/>
      <c r="K16" s="2"/>
      <c r="L16" s="2"/>
      <c r="M16" s="2"/>
      <c r="N16" s="2"/>
      <c r="O16" s="2"/>
      <c r="P16" s="2"/>
      <c r="Q16" s="127"/>
    </row>
    <row r="17" spans="1:17">
      <c r="A17" s="1"/>
      <c r="B17" s="2"/>
      <c r="C17" s="2"/>
      <c r="D17" s="2"/>
      <c r="E17" s="67"/>
      <c r="F17" s="67"/>
      <c r="G17" s="68"/>
      <c r="H17" s="68"/>
      <c r="I17" s="68"/>
      <c r="J17" s="2"/>
      <c r="K17" s="2"/>
      <c r="L17" s="2"/>
      <c r="M17" s="2"/>
      <c r="N17" s="2"/>
      <c r="O17" s="2"/>
      <c r="P17" s="2"/>
      <c r="Q17" s="127"/>
    </row>
    <row r="18" spans="1:17">
      <c r="A18" s="1"/>
      <c r="B18" s="2"/>
      <c r="C18" s="2"/>
      <c r="D18" s="2"/>
      <c r="E18" s="67"/>
      <c r="F18" s="67"/>
      <c r="G18" s="68"/>
      <c r="H18" s="68"/>
      <c r="I18" s="68"/>
      <c r="J18" s="2"/>
      <c r="K18" s="2"/>
      <c r="L18" s="2"/>
      <c r="M18" s="2"/>
      <c r="N18" s="2"/>
      <c r="O18" s="2"/>
      <c r="P18" s="2"/>
      <c r="Q18" s="127"/>
    </row>
    <row r="19" spans="1:17">
      <c r="A19" s="1"/>
      <c r="B19" s="2"/>
      <c r="C19" s="2"/>
      <c r="D19" s="2"/>
      <c r="E19" s="67"/>
      <c r="F19" s="67"/>
      <c r="G19" s="68"/>
      <c r="H19" s="68"/>
      <c r="I19" s="68"/>
      <c r="J19" s="2"/>
      <c r="K19" s="2"/>
      <c r="L19" s="2"/>
      <c r="M19" s="2"/>
      <c r="N19" s="2"/>
      <c r="O19" s="2"/>
      <c r="P19" s="2"/>
      <c r="Q19" s="127"/>
    </row>
    <row r="20" spans="1:17">
      <c r="A20" s="1"/>
      <c r="B20" s="2"/>
      <c r="C20" s="2"/>
      <c r="D20" s="2"/>
      <c r="E20" s="67"/>
      <c r="F20" s="67"/>
      <c r="G20" s="68"/>
      <c r="H20" s="68"/>
      <c r="I20" s="68"/>
      <c r="J20" s="2"/>
      <c r="K20" s="2"/>
      <c r="L20" s="2"/>
      <c r="M20" s="2"/>
      <c r="N20" s="2"/>
      <c r="O20" s="2"/>
      <c r="P20" s="2"/>
      <c r="Q20" s="127"/>
    </row>
    <row r="21" spans="1:17">
      <c r="A21" s="1"/>
      <c r="B21" s="2"/>
      <c r="C21" s="2"/>
      <c r="D21" s="2"/>
      <c r="E21" s="67"/>
      <c r="F21" s="67"/>
      <c r="G21" s="68"/>
      <c r="H21" s="68"/>
      <c r="I21" s="68"/>
      <c r="J21" s="2"/>
      <c r="K21" s="2"/>
      <c r="L21" s="2"/>
      <c r="M21" s="2"/>
      <c r="N21" s="2"/>
      <c r="O21" s="2"/>
      <c r="P21" s="2"/>
      <c r="Q21" s="127"/>
    </row>
    <row r="22" spans="1:17">
      <c r="A22" s="1"/>
      <c r="B22" s="2"/>
      <c r="C22" s="2"/>
      <c r="D22" s="2"/>
      <c r="E22" s="67"/>
      <c r="F22" s="67"/>
      <c r="G22" s="68"/>
      <c r="H22" s="68"/>
      <c r="I22" s="68"/>
      <c r="J22" s="2"/>
      <c r="K22" s="2"/>
      <c r="L22" s="2"/>
      <c r="M22" s="2"/>
      <c r="N22" s="2"/>
      <c r="O22" s="2"/>
      <c r="P22" s="2"/>
      <c r="Q22" s="127"/>
    </row>
    <row r="23" spans="1:17">
      <c r="A23" s="1"/>
      <c r="B23" s="2"/>
      <c r="C23" s="2"/>
      <c r="D23" s="2"/>
      <c r="E23" s="67"/>
      <c r="F23" s="67"/>
      <c r="G23" s="68"/>
      <c r="H23" s="68"/>
      <c r="I23" s="68"/>
      <c r="J23" s="2"/>
      <c r="K23" s="2"/>
      <c r="L23" s="2"/>
      <c r="M23" s="2"/>
      <c r="N23" s="2"/>
      <c r="O23" s="2"/>
      <c r="P23" s="2"/>
      <c r="Q23" s="127"/>
    </row>
    <row r="24" spans="1:17">
      <c r="A24" s="1"/>
      <c r="B24" s="2"/>
      <c r="C24" s="2"/>
      <c r="D24" s="2"/>
      <c r="E24" s="67"/>
      <c r="F24" s="67"/>
      <c r="G24" s="68"/>
      <c r="H24" s="68"/>
      <c r="I24" s="68"/>
      <c r="J24" s="2"/>
      <c r="K24" s="2"/>
      <c r="L24" s="2"/>
      <c r="M24" s="2"/>
      <c r="N24" s="2"/>
      <c r="O24" s="2"/>
      <c r="P24" s="2"/>
      <c r="Q24" s="127"/>
    </row>
    <row r="25" spans="1:17">
      <c r="A25" s="1"/>
      <c r="B25" s="2"/>
      <c r="C25" s="2"/>
      <c r="D25" s="2"/>
      <c r="E25" s="67"/>
      <c r="F25" s="67"/>
      <c r="G25" s="68"/>
      <c r="H25" s="68"/>
      <c r="I25" s="68"/>
      <c r="J25" s="2"/>
      <c r="K25" s="2"/>
      <c r="L25" s="2"/>
      <c r="M25" s="2"/>
      <c r="N25" s="2"/>
      <c r="O25" s="2"/>
      <c r="P25" s="2"/>
      <c r="Q25" s="127"/>
    </row>
    <row r="26" spans="1:17">
      <c r="A26" s="1"/>
      <c r="B26" s="2"/>
      <c r="C26" s="2"/>
      <c r="D26" s="2"/>
      <c r="E26" s="67"/>
      <c r="F26" s="67"/>
      <c r="G26" s="68"/>
      <c r="H26" s="68"/>
      <c r="I26" s="68"/>
      <c r="J26" s="2"/>
      <c r="K26" s="2"/>
      <c r="L26" s="2"/>
      <c r="M26" s="2"/>
      <c r="N26" s="2"/>
      <c r="O26" s="2"/>
      <c r="P26" s="2"/>
      <c r="Q26" s="127"/>
    </row>
    <row r="27" spans="1:17">
      <c r="A27" s="1"/>
      <c r="B27" s="2"/>
      <c r="C27" s="2"/>
      <c r="D27" s="2"/>
      <c r="E27" s="67"/>
      <c r="F27" s="67"/>
      <c r="G27" s="68"/>
      <c r="H27" s="68"/>
      <c r="I27" s="68"/>
      <c r="J27" s="2"/>
      <c r="K27" s="2"/>
      <c r="L27" s="2"/>
      <c r="M27" s="2"/>
      <c r="N27" s="2"/>
      <c r="O27" s="2"/>
      <c r="P27" s="2"/>
      <c r="Q27" s="127"/>
    </row>
    <row r="28" spans="1:17">
      <c r="A28" s="1"/>
      <c r="B28" s="2"/>
      <c r="C28" s="2"/>
      <c r="D28" s="2"/>
      <c r="E28" s="67"/>
      <c r="F28" s="67"/>
      <c r="G28" s="68"/>
      <c r="H28" s="68"/>
      <c r="I28" s="68"/>
      <c r="J28" s="2"/>
      <c r="K28" s="2"/>
      <c r="L28" s="2"/>
      <c r="M28" s="2"/>
      <c r="N28" s="2"/>
      <c r="O28" s="2"/>
      <c r="P28" s="2"/>
      <c r="Q28" s="127"/>
    </row>
    <row r="29" spans="1:17" ht="19.5" customHeight="1">
      <c r="A29" s="1"/>
      <c r="B29" s="2"/>
      <c r="C29" s="2"/>
      <c r="D29" s="2"/>
      <c r="E29" s="67"/>
      <c r="F29" s="67"/>
      <c r="G29" s="68"/>
      <c r="H29" s="68"/>
      <c r="I29" s="68"/>
      <c r="J29" s="2"/>
      <c r="K29" s="2"/>
      <c r="L29" s="2"/>
      <c r="M29" s="2"/>
      <c r="N29" s="2"/>
      <c r="O29" s="2"/>
      <c r="P29" s="2"/>
      <c r="Q29" s="127"/>
    </row>
    <row r="30" spans="1:17" ht="30" customHeight="1">
      <c r="A30" s="1"/>
      <c r="B30" s="2"/>
      <c r="C30" s="2"/>
      <c r="D30" s="2"/>
      <c r="E30" s="67"/>
      <c r="F30" s="67"/>
      <c r="G30" s="68"/>
      <c r="H30" s="68"/>
      <c r="I30" s="68"/>
      <c r="J30" s="2"/>
      <c r="K30" s="2"/>
      <c r="L30" s="2"/>
      <c r="M30" s="2"/>
      <c r="N30" s="2"/>
      <c r="O30" s="2"/>
      <c r="P30" s="2"/>
      <c r="Q30" s="127"/>
    </row>
    <row r="31" spans="1:17">
      <c r="A31" s="1"/>
      <c r="B31" s="2"/>
      <c r="C31" s="2"/>
      <c r="D31" s="2"/>
      <c r="E31" s="67"/>
      <c r="F31" s="67"/>
      <c r="G31" s="68"/>
      <c r="H31" s="68"/>
      <c r="I31" s="68"/>
      <c r="J31" s="2"/>
      <c r="K31" s="2"/>
      <c r="L31" s="2"/>
      <c r="M31" s="2"/>
      <c r="N31" s="2"/>
      <c r="O31" s="2"/>
      <c r="P31" s="2"/>
      <c r="Q31" s="127"/>
    </row>
    <row r="32" spans="1:17" ht="17.25" customHeight="1">
      <c r="A32" s="1"/>
      <c r="B32" s="2"/>
      <c r="C32" s="2"/>
      <c r="D32" s="2"/>
      <c r="E32" s="2"/>
      <c r="F32" s="2"/>
      <c r="G32" s="2"/>
      <c r="H32" s="2"/>
      <c r="I32" s="2"/>
      <c r="J32" s="2"/>
      <c r="K32" s="2"/>
      <c r="L32" s="2"/>
      <c r="M32" s="2"/>
      <c r="N32" s="2"/>
      <c r="O32" s="2"/>
      <c r="P32" s="2"/>
      <c r="Q32" s="127"/>
    </row>
    <row r="33" spans="1:17" ht="22.5" customHeight="1">
      <c r="Q33" s="127"/>
    </row>
    <row r="34" spans="1:17" ht="25.35" customHeight="1">
      <c r="A34" s="131"/>
      <c r="B34" s="131"/>
      <c r="C34" s="131"/>
      <c r="D34" s="131"/>
      <c r="E34" s="131"/>
      <c r="F34" s="131"/>
      <c r="G34" s="131"/>
      <c r="H34" s="131"/>
      <c r="I34" s="131"/>
      <c r="J34" s="131"/>
      <c r="K34" s="131"/>
      <c r="L34" s="131"/>
      <c r="M34" s="131"/>
      <c r="N34" s="131"/>
      <c r="O34" s="131"/>
      <c r="P34" s="131"/>
      <c r="Q34" s="127"/>
    </row>
    <row r="35" spans="1:17">
      <c r="A35" s="129"/>
      <c r="B35" s="129"/>
      <c r="C35" s="129"/>
      <c r="D35" s="129"/>
      <c r="E35" s="129"/>
      <c r="F35" s="129"/>
      <c r="G35" s="129"/>
      <c r="H35" s="129"/>
      <c r="I35" s="129"/>
      <c r="J35" s="129"/>
      <c r="K35" s="129"/>
      <c r="L35" s="129"/>
      <c r="M35" s="129"/>
      <c r="N35" s="129"/>
      <c r="O35" s="129"/>
      <c r="P35" s="130"/>
      <c r="Q35" s="128"/>
    </row>
    <row r="40" spans="1:17">
      <c r="M40" s="117"/>
      <c r="N40" s="117"/>
      <c r="O40" s="117"/>
      <c r="P40" s="117"/>
      <c r="Q40" s="117"/>
    </row>
    <row r="41" spans="1:17" ht="33" customHeight="1">
      <c r="M41" s="117"/>
      <c r="N41" s="117"/>
      <c r="O41" s="117"/>
      <c r="P41" s="117"/>
      <c r="Q41" s="117"/>
    </row>
    <row r="42" spans="1:17">
      <c r="P42" s="117"/>
      <c r="Q42" s="117"/>
    </row>
  </sheetData>
  <dataConsolidate/>
  <mergeCells count="8">
    <mergeCell ref="D4:H9"/>
    <mergeCell ref="M40:Q41"/>
    <mergeCell ref="P42:Q42"/>
    <mergeCell ref="A1:Q2"/>
    <mergeCell ref="A3:Q3"/>
    <mergeCell ref="Q4:Q35"/>
    <mergeCell ref="A35:P35"/>
    <mergeCell ref="A34:P34"/>
  </mergeCells>
  <pageMargins left="0.25" right="0.25" top="0.80208333333333337" bottom="0.75" header="0.3" footer="0.3"/>
  <pageSetup paperSize="9" scale="65" fitToHeight="0" orientation="landscape" r:id="rId1"/>
  <headerFooter>
    <oddFooter>&amp;L&amp;10
&amp;R&amp;10MENA FCCG ABC Assessment Questionnaire
2023</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74"/>
  <sheetViews>
    <sheetView rightToLeft="1" tabSelected="1" topLeftCell="A121" zoomScale="60" zoomScaleNormal="60" workbookViewId="0">
      <selection activeCell="E144" sqref="E144"/>
    </sheetView>
  </sheetViews>
  <sheetFormatPr defaultColWidth="9.140625" defaultRowHeight="24"/>
  <cols>
    <col min="1" max="1" width="24.42578125" style="24" customWidth="1"/>
    <col min="2" max="2" width="13.85546875" style="23" customWidth="1"/>
    <col min="3" max="3" width="25.140625" style="64" customWidth="1"/>
    <col min="4" max="4" width="14" style="23" customWidth="1"/>
    <col min="5" max="5" width="221.85546875" style="21" customWidth="1"/>
    <col min="6" max="6" width="20.42578125" style="19" customWidth="1"/>
    <col min="7" max="7" width="23" style="33" customWidth="1"/>
    <col min="8" max="8" width="19.42578125" style="65" customWidth="1"/>
    <col min="9" max="9" width="61.85546875" style="20" customWidth="1"/>
    <col min="10" max="10" width="71.42578125" style="19" customWidth="1"/>
    <col min="11" max="11" width="9.140625" style="23" customWidth="1"/>
    <col min="12" max="12" width="22.140625" style="23" customWidth="1"/>
    <col min="13" max="31" width="9.140625" style="23" customWidth="1"/>
    <col min="32" max="16384" width="9.140625" style="23"/>
  </cols>
  <sheetData>
    <row r="1" spans="1:10" s="18" customFormat="1" ht="74.25" customHeight="1" thickBot="1">
      <c r="A1" s="132" t="s">
        <v>92</v>
      </c>
      <c r="B1" s="132"/>
      <c r="C1" s="132"/>
      <c r="D1" s="132"/>
      <c r="E1" s="132"/>
      <c r="F1" s="132"/>
      <c r="G1" s="132"/>
      <c r="H1" s="132"/>
      <c r="I1" s="132"/>
      <c r="J1" s="132"/>
    </row>
    <row r="2" spans="1:10" s="18" customFormat="1" ht="15.75" hidden="1" customHeight="1" thickBot="1">
      <c r="A2" s="133"/>
      <c r="B2" s="133"/>
      <c r="C2" s="133"/>
      <c r="D2" s="133"/>
      <c r="E2" s="133"/>
      <c r="F2" s="133"/>
      <c r="G2" s="133"/>
      <c r="H2" s="133"/>
      <c r="I2" s="133"/>
      <c r="J2" s="133"/>
    </row>
    <row r="3" spans="1:10" s="22" customFormat="1" ht="97.5" customHeight="1">
      <c r="A3" s="87" t="s">
        <v>60</v>
      </c>
      <c r="B3" s="88" t="s">
        <v>97</v>
      </c>
      <c r="C3" s="88" t="s">
        <v>94</v>
      </c>
      <c r="D3" s="88" t="s">
        <v>98</v>
      </c>
      <c r="E3" s="90" t="s">
        <v>93</v>
      </c>
      <c r="F3" s="88" t="s">
        <v>96</v>
      </c>
      <c r="G3" s="91" t="s">
        <v>99</v>
      </c>
      <c r="H3" s="92" t="s">
        <v>95</v>
      </c>
      <c r="I3" s="88" t="s">
        <v>100</v>
      </c>
      <c r="J3" s="93" t="s">
        <v>59</v>
      </c>
    </row>
    <row r="4" spans="1:10" ht="24.95" customHeight="1">
      <c r="A4" s="145" t="s">
        <v>61</v>
      </c>
      <c r="B4" s="140">
        <v>0.25</v>
      </c>
      <c r="C4" s="141" t="s">
        <v>6</v>
      </c>
      <c r="D4" s="140">
        <f>100%/4</f>
        <v>0.25</v>
      </c>
      <c r="E4" s="77" t="s">
        <v>101</v>
      </c>
      <c r="F4" s="34">
        <f t="shared" ref="F4:F13" si="0">1/10</f>
        <v>0.1</v>
      </c>
      <c r="G4" s="66">
        <v>1</v>
      </c>
      <c r="H4" s="41">
        <f>G4*F4*D4*B4</f>
        <v>6.2500000000000003E-3</v>
      </c>
      <c r="I4" s="35"/>
      <c r="J4" s="35"/>
    </row>
    <row r="5" spans="1:10" ht="24.95" customHeight="1">
      <c r="A5" s="145"/>
      <c r="B5" s="140"/>
      <c r="C5" s="141"/>
      <c r="D5" s="140"/>
      <c r="E5" s="78" t="s">
        <v>102</v>
      </c>
      <c r="F5" s="34">
        <f t="shared" si="0"/>
        <v>0.1</v>
      </c>
      <c r="G5" s="66">
        <v>1</v>
      </c>
      <c r="H5" s="41">
        <f>G5*F5*D4*B4</f>
        <v>6.2500000000000003E-3</v>
      </c>
      <c r="I5" s="35"/>
      <c r="J5" s="35"/>
    </row>
    <row r="6" spans="1:10" ht="24.95" customHeight="1">
      <c r="A6" s="145"/>
      <c r="B6" s="140"/>
      <c r="C6" s="141"/>
      <c r="D6" s="140"/>
      <c r="E6" s="78" t="s">
        <v>103</v>
      </c>
      <c r="F6" s="34">
        <f t="shared" si="0"/>
        <v>0.1</v>
      </c>
      <c r="G6" s="66">
        <v>1</v>
      </c>
      <c r="H6" s="41">
        <f>G6*F6*D4*B4</f>
        <v>6.2500000000000003E-3</v>
      </c>
      <c r="I6" s="35"/>
      <c r="J6" s="35"/>
    </row>
    <row r="7" spans="1:10" ht="24.95" customHeight="1">
      <c r="A7" s="145"/>
      <c r="B7" s="140"/>
      <c r="C7" s="141"/>
      <c r="D7" s="140"/>
      <c r="E7" s="77" t="s">
        <v>104</v>
      </c>
      <c r="F7" s="34">
        <f t="shared" si="0"/>
        <v>0.1</v>
      </c>
      <c r="G7" s="66">
        <v>1</v>
      </c>
      <c r="H7" s="41">
        <f>G7*F7*D4*B4</f>
        <v>6.2500000000000003E-3</v>
      </c>
      <c r="I7" s="35"/>
      <c r="J7" s="35"/>
    </row>
    <row r="8" spans="1:10" ht="24.95" customHeight="1">
      <c r="A8" s="145"/>
      <c r="B8" s="140"/>
      <c r="C8" s="141"/>
      <c r="D8" s="140"/>
      <c r="E8" s="77" t="s">
        <v>105</v>
      </c>
      <c r="F8" s="34">
        <f t="shared" si="0"/>
        <v>0.1</v>
      </c>
      <c r="G8" s="66">
        <v>1</v>
      </c>
      <c r="H8" s="41">
        <f>G8*F8*D4*B4</f>
        <v>6.2500000000000003E-3</v>
      </c>
      <c r="I8" s="35"/>
      <c r="J8" s="35"/>
    </row>
    <row r="9" spans="1:10" ht="24.95" customHeight="1">
      <c r="A9" s="145"/>
      <c r="B9" s="140"/>
      <c r="C9" s="141"/>
      <c r="D9" s="140"/>
      <c r="E9" s="77" t="s">
        <v>68</v>
      </c>
      <c r="F9" s="34">
        <f t="shared" si="0"/>
        <v>0.1</v>
      </c>
      <c r="G9" s="66">
        <v>1</v>
      </c>
      <c r="H9" s="41">
        <f>G9*F9*D4*B4</f>
        <v>6.2500000000000003E-3</v>
      </c>
      <c r="I9" s="35"/>
      <c r="J9" s="35"/>
    </row>
    <row r="10" spans="1:10" ht="24.95" customHeight="1">
      <c r="A10" s="145"/>
      <c r="B10" s="140"/>
      <c r="C10" s="141"/>
      <c r="D10" s="140"/>
      <c r="E10" s="77" t="s">
        <v>69</v>
      </c>
      <c r="F10" s="34">
        <f t="shared" si="0"/>
        <v>0.1</v>
      </c>
      <c r="G10" s="66">
        <v>1</v>
      </c>
      <c r="H10" s="41">
        <f>G10*F10*D4*B4</f>
        <v>6.2500000000000003E-3</v>
      </c>
      <c r="I10" s="35"/>
      <c r="J10" s="35"/>
    </row>
    <row r="11" spans="1:10" ht="24.95" customHeight="1">
      <c r="A11" s="145"/>
      <c r="B11" s="140"/>
      <c r="C11" s="141"/>
      <c r="D11" s="140"/>
      <c r="E11" s="77" t="s">
        <v>70</v>
      </c>
      <c r="F11" s="34">
        <f t="shared" si="0"/>
        <v>0.1</v>
      </c>
      <c r="G11" s="66">
        <v>1</v>
      </c>
      <c r="H11" s="41">
        <f>G11*F11*D4*B4</f>
        <v>6.2500000000000003E-3</v>
      </c>
      <c r="I11" s="35"/>
      <c r="J11" s="35"/>
    </row>
    <row r="12" spans="1:10" ht="24.95" customHeight="1">
      <c r="A12" s="145"/>
      <c r="B12" s="140"/>
      <c r="C12" s="141"/>
      <c r="D12" s="140"/>
      <c r="E12" s="77" t="s">
        <v>71</v>
      </c>
      <c r="F12" s="34">
        <f t="shared" si="0"/>
        <v>0.1</v>
      </c>
      <c r="G12" s="66">
        <v>1</v>
      </c>
      <c r="H12" s="41">
        <f>G12*F12*D4*B4</f>
        <v>6.2500000000000003E-3</v>
      </c>
      <c r="I12" s="35"/>
      <c r="J12" s="35"/>
    </row>
    <row r="13" spans="1:10" ht="24.75" customHeight="1">
      <c r="A13" s="145"/>
      <c r="B13" s="140"/>
      <c r="C13" s="141"/>
      <c r="D13" s="140"/>
      <c r="E13" s="77" t="s">
        <v>106</v>
      </c>
      <c r="F13" s="34">
        <f t="shared" si="0"/>
        <v>0.1</v>
      </c>
      <c r="G13" s="66">
        <v>1</v>
      </c>
      <c r="H13" s="41">
        <f>G13*F13*D4*B4</f>
        <v>6.2500000000000003E-3</v>
      </c>
      <c r="I13" s="35"/>
      <c r="J13" s="35"/>
    </row>
    <row r="14" spans="1:10" s="24" customFormat="1" ht="24.95" customHeight="1">
      <c r="A14" s="145"/>
      <c r="B14" s="140"/>
      <c r="C14" s="141"/>
      <c r="D14" s="140"/>
      <c r="E14" s="80" t="s">
        <v>164</v>
      </c>
      <c r="F14" s="36">
        <f>SUM(F4:F13)</f>
        <v>0.99999999999999989</v>
      </c>
      <c r="G14" s="37">
        <f>AVERAGE(G4:G13)</f>
        <v>1</v>
      </c>
      <c r="H14" s="38">
        <f>SUM(H4:H13)</f>
        <v>6.2499999999999993E-2</v>
      </c>
      <c r="I14" s="39"/>
      <c r="J14" s="39"/>
    </row>
    <row r="15" spans="1:10" ht="27" customHeight="1">
      <c r="A15" s="145"/>
      <c r="B15" s="140"/>
      <c r="C15" s="142" t="s">
        <v>151</v>
      </c>
      <c r="D15" s="139">
        <f>100%/4</f>
        <v>0.25</v>
      </c>
      <c r="E15" s="77" t="s">
        <v>72</v>
      </c>
      <c r="F15" s="40">
        <f>1/10</f>
        <v>0.1</v>
      </c>
      <c r="G15" s="66">
        <v>1</v>
      </c>
      <c r="H15" s="41">
        <f>G15*F15*$D$15*$B$4</f>
        <v>6.2500000000000003E-3</v>
      </c>
      <c r="I15" s="35"/>
      <c r="J15" s="35"/>
    </row>
    <row r="16" spans="1:10" ht="21.6" customHeight="1">
      <c r="A16" s="145"/>
      <c r="B16" s="140"/>
      <c r="C16" s="143"/>
      <c r="D16" s="134"/>
      <c r="E16" s="77" t="s">
        <v>73</v>
      </c>
      <c r="F16" s="40">
        <f t="shared" ref="F16:F24" si="1">1/10</f>
        <v>0.1</v>
      </c>
      <c r="G16" s="66">
        <v>1</v>
      </c>
      <c r="H16" s="41">
        <f t="shared" ref="H16:H23" si="2">G16*F16*$D$15*$B$4</f>
        <v>6.2500000000000003E-3</v>
      </c>
      <c r="I16" s="35"/>
      <c r="J16" s="35"/>
    </row>
    <row r="17" spans="1:10" ht="24.95" customHeight="1">
      <c r="A17" s="145"/>
      <c r="B17" s="140"/>
      <c r="C17" s="143"/>
      <c r="D17" s="134"/>
      <c r="E17" s="77" t="s">
        <v>107</v>
      </c>
      <c r="F17" s="40">
        <f t="shared" si="1"/>
        <v>0.1</v>
      </c>
      <c r="G17" s="66">
        <v>1</v>
      </c>
      <c r="H17" s="41">
        <f t="shared" si="2"/>
        <v>6.2500000000000003E-3</v>
      </c>
      <c r="I17" s="35"/>
      <c r="J17" s="35"/>
    </row>
    <row r="18" spans="1:10" ht="26.25" customHeight="1">
      <c r="A18" s="145"/>
      <c r="B18" s="140"/>
      <c r="C18" s="143"/>
      <c r="D18" s="134"/>
      <c r="E18" s="77" t="s">
        <v>74</v>
      </c>
      <c r="F18" s="40">
        <f t="shared" si="1"/>
        <v>0.1</v>
      </c>
      <c r="G18" s="66">
        <v>1</v>
      </c>
      <c r="H18" s="41">
        <f t="shared" si="2"/>
        <v>6.2500000000000003E-3</v>
      </c>
      <c r="I18" s="35"/>
      <c r="J18" s="35"/>
    </row>
    <row r="19" spans="1:10" ht="24.95" customHeight="1">
      <c r="A19" s="145"/>
      <c r="B19" s="140"/>
      <c r="C19" s="143"/>
      <c r="D19" s="134"/>
      <c r="E19" s="77" t="s">
        <v>152</v>
      </c>
      <c r="F19" s="40">
        <f t="shared" si="1"/>
        <v>0.1</v>
      </c>
      <c r="G19" s="66">
        <v>1</v>
      </c>
      <c r="H19" s="41">
        <f t="shared" si="2"/>
        <v>6.2500000000000003E-3</v>
      </c>
      <c r="I19" s="35"/>
      <c r="J19" s="35"/>
    </row>
    <row r="20" spans="1:10" ht="31.15" customHeight="1">
      <c r="A20" s="145"/>
      <c r="B20" s="140"/>
      <c r="C20" s="143"/>
      <c r="D20" s="134"/>
      <c r="E20" s="77" t="s">
        <v>153</v>
      </c>
      <c r="F20" s="40">
        <f t="shared" si="1"/>
        <v>0.1</v>
      </c>
      <c r="G20" s="66">
        <v>1</v>
      </c>
      <c r="H20" s="41">
        <f t="shared" si="2"/>
        <v>6.2500000000000003E-3</v>
      </c>
      <c r="I20" s="35"/>
      <c r="J20" s="35"/>
    </row>
    <row r="21" spans="1:10" ht="30" customHeight="1">
      <c r="A21" s="145"/>
      <c r="B21" s="140"/>
      <c r="C21" s="143"/>
      <c r="D21" s="134"/>
      <c r="E21" s="77" t="s">
        <v>154</v>
      </c>
      <c r="F21" s="40">
        <f t="shared" si="1"/>
        <v>0.1</v>
      </c>
      <c r="G21" s="66">
        <v>1</v>
      </c>
      <c r="H21" s="41">
        <f t="shared" si="2"/>
        <v>6.2500000000000003E-3</v>
      </c>
      <c r="I21" s="35"/>
      <c r="J21" s="35"/>
    </row>
    <row r="22" spans="1:10" ht="34.700000000000003" customHeight="1">
      <c r="A22" s="145"/>
      <c r="B22" s="140"/>
      <c r="C22" s="143"/>
      <c r="D22" s="134"/>
      <c r="E22" s="77" t="s">
        <v>7</v>
      </c>
      <c r="F22" s="40">
        <f t="shared" si="1"/>
        <v>0.1</v>
      </c>
      <c r="G22" s="66">
        <v>1</v>
      </c>
      <c r="H22" s="41">
        <f t="shared" si="2"/>
        <v>6.2500000000000003E-3</v>
      </c>
      <c r="I22" s="35"/>
      <c r="J22" s="35"/>
    </row>
    <row r="23" spans="1:10" ht="24.95" customHeight="1">
      <c r="A23" s="145"/>
      <c r="B23" s="140"/>
      <c r="C23" s="143"/>
      <c r="D23" s="134"/>
      <c r="E23" s="77" t="s">
        <v>155</v>
      </c>
      <c r="F23" s="40">
        <f t="shared" si="1"/>
        <v>0.1</v>
      </c>
      <c r="G23" s="66">
        <v>1</v>
      </c>
      <c r="H23" s="41">
        <f t="shared" si="2"/>
        <v>6.2500000000000003E-3</v>
      </c>
      <c r="I23" s="35"/>
      <c r="J23" s="35"/>
    </row>
    <row r="24" spans="1:10" ht="29.45" customHeight="1">
      <c r="A24" s="145"/>
      <c r="B24" s="140"/>
      <c r="C24" s="143"/>
      <c r="D24" s="134"/>
      <c r="E24" s="77" t="s">
        <v>156</v>
      </c>
      <c r="F24" s="40">
        <f t="shared" si="1"/>
        <v>0.1</v>
      </c>
      <c r="G24" s="66">
        <v>1</v>
      </c>
      <c r="H24" s="41">
        <f>G24*F24*$D$15*$B$4</f>
        <v>6.2500000000000003E-3</v>
      </c>
      <c r="I24" s="35"/>
      <c r="J24" s="35"/>
    </row>
    <row r="25" spans="1:10" s="24" customFormat="1" ht="24.95" customHeight="1">
      <c r="A25" s="145"/>
      <c r="B25" s="140"/>
      <c r="C25" s="144"/>
      <c r="D25" s="135"/>
      <c r="E25" s="80" t="s">
        <v>164</v>
      </c>
      <c r="F25" s="36">
        <f>SUM(F15:F24)</f>
        <v>0.99999999999999989</v>
      </c>
      <c r="G25" s="37">
        <f>AVERAGE(G15:G24)</f>
        <v>1</v>
      </c>
      <c r="H25" s="38">
        <f>SUM(H15:H24)</f>
        <v>6.2499999999999993E-2</v>
      </c>
      <c r="I25" s="39"/>
      <c r="J25" s="39"/>
    </row>
    <row r="26" spans="1:10" ht="24.95" customHeight="1">
      <c r="A26" s="145"/>
      <c r="B26" s="140"/>
      <c r="C26" s="142" t="s">
        <v>8</v>
      </c>
      <c r="D26" s="139">
        <f>100%/4</f>
        <v>0.25</v>
      </c>
      <c r="E26" s="79" t="s">
        <v>157</v>
      </c>
      <c r="F26" s="40">
        <f>1/10</f>
        <v>0.1</v>
      </c>
      <c r="G26" s="66">
        <v>1</v>
      </c>
      <c r="H26" s="42">
        <f>$B$4*$D$26*F26*G26</f>
        <v>6.2500000000000003E-3</v>
      </c>
      <c r="I26" s="43"/>
      <c r="J26" s="35"/>
    </row>
    <row r="27" spans="1:10" ht="28.15" customHeight="1">
      <c r="A27" s="145"/>
      <c r="B27" s="140"/>
      <c r="C27" s="143"/>
      <c r="D27" s="134"/>
      <c r="E27" s="79" t="s">
        <v>75</v>
      </c>
      <c r="F27" s="40">
        <f t="shared" ref="F27:F35" si="3">1/10</f>
        <v>0.1</v>
      </c>
      <c r="G27" s="66">
        <v>1</v>
      </c>
      <c r="H27" s="42">
        <f t="shared" ref="H27:H35" si="4">$B$4*$D$26*F27*G27</f>
        <v>6.2500000000000003E-3</v>
      </c>
      <c r="I27" s="44"/>
      <c r="J27" s="35"/>
    </row>
    <row r="28" spans="1:10" ht="24.95" customHeight="1">
      <c r="A28" s="145"/>
      <c r="B28" s="140"/>
      <c r="C28" s="143"/>
      <c r="D28" s="134"/>
      <c r="E28" s="76" t="s">
        <v>158</v>
      </c>
      <c r="F28" s="40">
        <f t="shared" si="3"/>
        <v>0.1</v>
      </c>
      <c r="G28" s="66">
        <v>1</v>
      </c>
      <c r="H28" s="42">
        <f t="shared" si="4"/>
        <v>6.2500000000000003E-3</v>
      </c>
      <c r="I28" s="44"/>
      <c r="J28" s="35"/>
    </row>
    <row r="29" spans="1:10" ht="24.95" customHeight="1">
      <c r="A29" s="145"/>
      <c r="B29" s="140"/>
      <c r="C29" s="143"/>
      <c r="D29" s="134"/>
      <c r="E29" s="79" t="s">
        <v>108</v>
      </c>
      <c r="F29" s="40">
        <f t="shared" si="3"/>
        <v>0.1</v>
      </c>
      <c r="G29" s="66">
        <v>1</v>
      </c>
      <c r="H29" s="42">
        <f t="shared" si="4"/>
        <v>6.2500000000000003E-3</v>
      </c>
      <c r="I29" s="44"/>
      <c r="J29" s="35"/>
    </row>
    <row r="30" spans="1:10" ht="24.95" customHeight="1">
      <c r="A30" s="145"/>
      <c r="B30" s="140"/>
      <c r="C30" s="143"/>
      <c r="D30" s="134"/>
      <c r="E30" s="79" t="s">
        <v>109</v>
      </c>
      <c r="F30" s="40">
        <f t="shared" si="3"/>
        <v>0.1</v>
      </c>
      <c r="G30" s="66">
        <v>1</v>
      </c>
      <c r="H30" s="42">
        <f t="shared" si="4"/>
        <v>6.2500000000000003E-3</v>
      </c>
      <c r="I30" s="44"/>
      <c r="J30" s="35"/>
    </row>
    <row r="31" spans="1:10" ht="24.95" customHeight="1">
      <c r="A31" s="145"/>
      <c r="B31" s="140"/>
      <c r="C31" s="143"/>
      <c r="D31" s="134"/>
      <c r="E31" s="79" t="s">
        <v>110</v>
      </c>
      <c r="F31" s="40">
        <f t="shared" si="3"/>
        <v>0.1</v>
      </c>
      <c r="G31" s="66">
        <v>1</v>
      </c>
      <c r="H31" s="42">
        <f t="shared" si="4"/>
        <v>6.2500000000000003E-3</v>
      </c>
      <c r="I31" s="44"/>
      <c r="J31" s="35"/>
    </row>
    <row r="32" spans="1:10" ht="24.95" customHeight="1">
      <c r="A32" s="145"/>
      <c r="B32" s="140"/>
      <c r="C32" s="143"/>
      <c r="D32" s="134"/>
      <c r="E32" s="79" t="s">
        <v>111</v>
      </c>
      <c r="F32" s="40">
        <f t="shared" si="3"/>
        <v>0.1</v>
      </c>
      <c r="G32" s="66">
        <v>1</v>
      </c>
      <c r="H32" s="42">
        <f t="shared" si="4"/>
        <v>6.2500000000000003E-3</v>
      </c>
      <c r="I32" s="44"/>
      <c r="J32" s="35"/>
    </row>
    <row r="33" spans="1:10" ht="24.95" customHeight="1">
      <c r="A33" s="145"/>
      <c r="B33" s="140"/>
      <c r="C33" s="143"/>
      <c r="D33" s="134"/>
      <c r="E33" s="79" t="s">
        <v>112</v>
      </c>
      <c r="F33" s="40">
        <f t="shared" si="3"/>
        <v>0.1</v>
      </c>
      <c r="G33" s="66">
        <v>1</v>
      </c>
      <c r="H33" s="42">
        <f t="shared" si="4"/>
        <v>6.2500000000000003E-3</v>
      </c>
      <c r="I33" s="44"/>
      <c r="J33" s="35"/>
    </row>
    <row r="34" spans="1:10" ht="24.95" customHeight="1">
      <c r="A34" s="145"/>
      <c r="B34" s="140"/>
      <c r="C34" s="143"/>
      <c r="D34" s="134"/>
      <c r="E34" s="79" t="s">
        <v>113</v>
      </c>
      <c r="F34" s="40">
        <f t="shared" si="3"/>
        <v>0.1</v>
      </c>
      <c r="G34" s="66">
        <v>1</v>
      </c>
      <c r="H34" s="42">
        <f t="shared" si="4"/>
        <v>6.2500000000000003E-3</v>
      </c>
      <c r="I34" s="44"/>
      <c r="J34" s="35"/>
    </row>
    <row r="35" spans="1:10" ht="53.25" customHeight="1">
      <c r="A35" s="145"/>
      <c r="B35" s="140"/>
      <c r="C35" s="143"/>
      <c r="D35" s="134"/>
      <c r="E35" s="79" t="s">
        <v>76</v>
      </c>
      <c r="F35" s="40">
        <f t="shared" si="3"/>
        <v>0.1</v>
      </c>
      <c r="G35" s="66">
        <v>1</v>
      </c>
      <c r="H35" s="42">
        <f t="shared" si="4"/>
        <v>6.2500000000000003E-3</v>
      </c>
      <c r="I35" s="44"/>
      <c r="J35" s="35"/>
    </row>
    <row r="36" spans="1:10" ht="24.95" customHeight="1">
      <c r="A36" s="145"/>
      <c r="B36" s="140"/>
      <c r="C36" s="144"/>
      <c r="D36" s="135"/>
      <c r="E36" s="80" t="s">
        <v>164</v>
      </c>
      <c r="F36" s="36">
        <f>SUM(F26:F35)</f>
        <v>0.99999999999999989</v>
      </c>
      <c r="G36" s="37">
        <f>AVERAGE(G26:G35)</f>
        <v>1</v>
      </c>
      <c r="H36" s="38">
        <f>SUM(H26:H35)</f>
        <v>6.2499999999999993E-2</v>
      </c>
      <c r="I36" s="39"/>
      <c r="J36" s="39"/>
    </row>
    <row r="37" spans="1:10" s="24" customFormat="1" ht="24.95" customHeight="1">
      <c r="A37" s="145"/>
      <c r="B37" s="140"/>
      <c r="C37" s="141" t="s">
        <v>9</v>
      </c>
      <c r="D37" s="140">
        <f>100%/4</f>
        <v>0.25</v>
      </c>
      <c r="E37" s="79" t="s">
        <v>159</v>
      </c>
      <c r="F37" s="40">
        <f>1/10</f>
        <v>0.1</v>
      </c>
      <c r="G37" s="66">
        <v>1</v>
      </c>
      <c r="H37" s="42">
        <f>$B$4*$D$37*F37*G37</f>
        <v>6.2500000000000003E-3</v>
      </c>
      <c r="I37" s="43"/>
      <c r="J37" s="43"/>
    </row>
    <row r="38" spans="1:10" s="24" customFormat="1" ht="38.25" customHeight="1">
      <c r="A38" s="145"/>
      <c r="B38" s="140"/>
      <c r="C38" s="141"/>
      <c r="D38" s="140"/>
      <c r="E38" s="79" t="s">
        <v>160</v>
      </c>
      <c r="F38" s="40">
        <f t="shared" ref="F38:F46" si="5">1/10</f>
        <v>0.1</v>
      </c>
      <c r="G38" s="66">
        <v>1</v>
      </c>
      <c r="H38" s="42">
        <f t="shared" ref="H38:H46" si="6">$B$4*$D$37*F38*G38</f>
        <v>6.2500000000000003E-3</v>
      </c>
      <c r="I38" s="43"/>
      <c r="J38" s="43"/>
    </row>
    <row r="39" spans="1:10" s="24" customFormat="1" ht="24.95" customHeight="1">
      <c r="A39" s="145"/>
      <c r="B39" s="140"/>
      <c r="C39" s="141"/>
      <c r="D39" s="140"/>
      <c r="E39" s="79" t="s">
        <v>114</v>
      </c>
      <c r="F39" s="40">
        <f t="shared" si="5"/>
        <v>0.1</v>
      </c>
      <c r="G39" s="66">
        <v>1</v>
      </c>
      <c r="H39" s="42">
        <f t="shared" si="6"/>
        <v>6.2500000000000003E-3</v>
      </c>
      <c r="I39" s="43"/>
      <c r="J39" s="43"/>
    </row>
    <row r="40" spans="1:10" s="24" customFormat="1" ht="24.95" customHeight="1">
      <c r="A40" s="145"/>
      <c r="B40" s="140"/>
      <c r="C40" s="141"/>
      <c r="D40" s="140"/>
      <c r="E40" s="79" t="s">
        <v>115</v>
      </c>
      <c r="F40" s="40">
        <f t="shared" si="5"/>
        <v>0.1</v>
      </c>
      <c r="G40" s="66">
        <v>1</v>
      </c>
      <c r="H40" s="42">
        <f t="shared" si="6"/>
        <v>6.2500000000000003E-3</v>
      </c>
      <c r="I40" s="43"/>
      <c r="J40" s="43"/>
    </row>
    <row r="41" spans="1:10" s="24" customFormat="1" ht="24.95" customHeight="1">
      <c r="A41" s="145"/>
      <c r="B41" s="140"/>
      <c r="C41" s="141"/>
      <c r="D41" s="140"/>
      <c r="E41" s="79" t="s">
        <v>10</v>
      </c>
      <c r="F41" s="40">
        <f t="shared" si="5"/>
        <v>0.1</v>
      </c>
      <c r="G41" s="66">
        <v>1</v>
      </c>
      <c r="H41" s="42">
        <f t="shared" si="6"/>
        <v>6.2500000000000003E-3</v>
      </c>
      <c r="I41" s="43"/>
      <c r="J41" s="43"/>
    </row>
    <row r="42" spans="1:10" s="24" customFormat="1" ht="24.95" customHeight="1">
      <c r="A42" s="145"/>
      <c r="B42" s="140"/>
      <c r="C42" s="141"/>
      <c r="D42" s="140"/>
      <c r="E42" s="79" t="s">
        <v>77</v>
      </c>
      <c r="F42" s="40">
        <f t="shared" si="5"/>
        <v>0.1</v>
      </c>
      <c r="G42" s="66">
        <v>1</v>
      </c>
      <c r="H42" s="42">
        <f t="shared" si="6"/>
        <v>6.2500000000000003E-3</v>
      </c>
      <c r="I42" s="43"/>
      <c r="J42" s="43"/>
    </row>
    <row r="43" spans="1:10" ht="24.95" customHeight="1">
      <c r="A43" s="145"/>
      <c r="B43" s="140"/>
      <c r="C43" s="141"/>
      <c r="D43" s="140"/>
      <c r="E43" s="79" t="s">
        <v>116</v>
      </c>
      <c r="F43" s="40">
        <f t="shared" si="5"/>
        <v>0.1</v>
      </c>
      <c r="G43" s="66">
        <v>1</v>
      </c>
      <c r="H43" s="42">
        <f t="shared" si="6"/>
        <v>6.2500000000000003E-3</v>
      </c>
      <c r="I43" s="43"/>
      <c r="J43" s="43"/>
    </row>
    <row r="44" spans="1:10" ht="24.95" customHeight="1">
      <c r="A44" s="145"/>
      <c r="B44" s="140"/>
      <c r="C44" s="141"/>
      <c r="D44" s="140"/>
      <c r="E44" s="79" t="s">
        <v>161</v>
      </c>
      <c r="F44" s="40">
        <f t="shared" si="5"/>
        <v>0.1</v>
      </c>
      <c r="G44" s="66">
        <v>1</v>
      </c>
      <c r="H44" s="42">
        <f t="shared" si="6"/>
        <v>6.2500000000000003E-3</v>
      </c>
      <c r="I44" s="43"/>
      <c r="J44" s="43"/>
    </row>
    <row r="45" spans="1:10" ht="24.95" customHeight="1">
      <c r="A45" s="145"/>
      <c r="B45" s="140"/>
      <c r="C45" s="141"/>
      <c r="D45" s="140"/>
      <c r="E45" s="79" t="s">
        <v>117</v>
      </c>
      <c r="F45" s="40">
        <f t="shared" si="5"/>
        <v>0.1</v>
      </c>
      <c r="G45" s="66">
        <v>1</v>
      </c>
      <c r="H45" s="42">
        <f t="shared" si="6"/>
        <v>6.2500000000000003E-3</v>
      </c>
      <c r="I45" s="43"/>
      <c r="J45" s="43"/>
    </row>
    <row r="46" spans="1:10" ht="27.75" customHeight="1">
      <c r="A46" s="145"/>
      <c r="B46" s="140"/>
      <c r="C46" s="141"/>
      <c r="D46" s="140"/>
      <c r="E46" s="79" t="s">
        <v>118</v>
      </c>
      <c r="F46" s="40">
        <f t="shared" si="5"/>
        <v>0.1</v>
      </c>
      <c r="G46" s="66">
        <v>1</v>
      </c>
      <c r="H46" s="42">
        <f t="shared" si="6"/>
        <v>6.2500000000000003E-3</v>
      </c>
      <c r="I46" s="43"/>
      <c r="J46" s="43"/>
    </row>
    <row r="47" spans="1:10" s="24" customFormat="1" ht="24.95" customHeight="1">
      <c r="A47" s="145"/>
      <c r="B47" s="140"/>
      <c r="C47" s="141"/>
      <c r="D47" s="140"/>
      <c r="E47" s="80" t="s">
        <v>164</v>
      </c>
      <c r="F47" s="36">
        <f>SUM(F37:F46)</f>
        <v>0.99999999999999989</v>
      </c>
      <c r="G47" s="37">
        <f>AVERAGE(G37:G46)</f>
        <v>1</v>
      </c>
      <c r="H47" s="38">
        <f>SUM(H37:H46)</f>
        <v>6.2499999999999993E-2</v>
      </c>
      <c r="I47" s="39"/>
      <c r="J47" s="39"/>
    </row>
    <row r="48" spans="1:10" s="22" customFormat="1" ht="24.95" customHeight="1">
      <c r="A48" s="154" t="s">
        <v>162</v>
      </c>
      <c r="B48" s="153"/>
      <c r="C48" s="153"/>
      <c r="D48" s="153"/>
      <c r="E48" s="153"/>
      <c r="F48" s="72">
        <v>0.25</v>
      </c>
      <c r="G48" s="37">
        <f>AVERAGE(G14,G25,G36,G47)</f>
        <v>1</v>
      </c>
      <c r="H48" s="45">
        <f>SUM(H14,H25,H36,H47)</f>
        <v>0.24999999999999997</v>
      </c>
      <c r="I48" s="46"/>
      <c r="J48" s="46"/>
    </row>
    <row r="49" spans="1:10" ht="24.95" customHeight="1">
      <c r="A49" s="146" t="s">
        <v>64</v>
      </c>
      <c r="B49" s="149">
        <v>0.25</v>
      </c>
      <c r="C49" s="142" t="s">
        <v>11</v>
      </c>
      <c r="D49" s="139">
        <f>100%/3</f>
        <v>0.33333333333333331</v>
      </c>
      <c r="E49" s="76" t="s">
        <v>163</v>
      </c>
      <c r="F49" s="40">
        <f>1/10</f>
        <v>0.1</v>
      </c>
      <c r="G49" s="66">
        <v>1</v>
      </c>
      <c r="H49" s="42">
        <f>$B$49*$D$49*F49*G49</f>
        <v>8.3333333333333332E-3</v>
      </c>
      <c r="I49" s="43"/>
      <c r="J49" s="43"/>
    </row>
    <row r="50" spans="1:10" ht="24.95" customHeight="1">
      <c r="A50" s="147"/>
      <c r="B50" s="150"/>
      <c r="C50" s="143"/>
      <c r="D50" s="134"/>
      <c r="E50" s="81" t="s">
        <v>12</v>
      </c>
      <c r="F50" s="40">
        <f t="shared" ref="F50:F58" si="7">1/10</f>
        <v>0.1</v>
      </c>
      <c r="G50" s="66">
        <v>1</v>
      </c>
      <c r="H50" s="42">
        <f t="shared" ref="H50:H58" si="8">$B$49*$D$49*F50*G50</f>
        <v>8.3333333333333332E-3</v>
      </c>
      <c r="I50" s="43"/>
      <c r="J50" s="43"/>
    </row>
    <row r="51" spans="1:10" ht="24.95" customHeight="1">
      <c r="A51" s="147"/>
      <c r="B51" s="150"/>
      <c r="C51" s="143"/>
      <c r="D51" s="134"/>
      <c r="E51" s="81" t="s">
        <v>13</v>
      </c>
      <c r="F51" s="40">
        <f t="shared" si="7"/>
        <v>0.1</v>
      </c>
      <c r="G51" s="66">
        <v>1</v>
      </c>
      <c r="H51" s="42">
        <f t="shared" si="8"/>
        <v>8.3333333333333332E-3</v>
      </c>
      <c r="I51" s="43"/>
      <c r="J51" s="43"/>
    </row>
    <row r="52" spans="1:10" ht="24.95" customHeight="1">
      <c r="A52" s="147"/>
      <c r="B52" s="150"/>
      <c r="C52" s="143"/>
      <c r="D52" s="134"/>
      <c r="E52" s="81" t="s">
        <v>78</v>
      </c>
      <c r="F52" s="40">
        <f t="shared" si="7"/>
        <v>0.1</v>
      </c>
      <c r="G52" s="66">
        <v>1</v>
      </c>
      <c r="H52" s="42">
        <f t="shared" si="8"/>
        <v>8.3333333333333332E-3</v>
      </c>
      <c r="I52" s="47"/>
      <c r="J52" s="43"/>
    </row>
    <row r="53" spans="1:10" ht="24.95" customHeight="1">
      <c r="A53" s="147"/>
      <c r="B53" s="150"/>
      <c r="C53" s="143"/>
      <c r="D53" s="134"/>
      <c r="E53" s="82" t="s">
        <v>65</v>
      </c>
      <c r="F53" s="40">
        <f t="shared" si="7"/>
        <v>0.1</v>
      </c>
      <c r="G53" s="66">
        <v>1</v>
      </c>
      <c r="H53" s="42">
        <f t="shared" si="8"/>
        <v>8.3333333333333332E-3</v>
      </c>
      <c r="I53" s="47"/>
      <c r="J53" s="43"/>
    </row>
    <row r="54" spans="1:10" ht="24.95" customHeight="1">
      <c r="A54" s="147"/>
      <c r="B54" s="150"/>
      <c r="C54" s="143"/>
      <c r="D54" s="134"/>
      <c r="E54" s="82" t="s">
        <v>79</v>
      </c>
      <c r="F54" s="40">
        <f t="shared" si="7"/>
        <v>0.1</v>
      </c>
      <c r="G54" s="66">
        <v>1</v>
      </c>
      <c r="H54" s="42">
        <f t="shared" si="8"/>
        <v>8.3333333333333332E-3</v>
      </c>
      <c r="I54" s="47"/>
      <c r="J54" s="43"/>
    </row>
    <row r="55" spans="1:10" ht="24.95" customHeight="1">
      <c r="A55" s="147"/>
      <c r="B55" s="150"/>
      <c r="C55" s="143"/>
      <c r="D55" s="134"/>
      <c r="E55" s="82" t="s">
        <v>14</v>
      </c>
      <c r="F55" s="40">
        <f t="shared" si="7"/>
        <v>0.1</v>
      </c>
      <c r="G55" s="66">
        <v>1</v>
      </c>
      <c r="H55" s="42">
        <f t="shared" si="8"/>
        <v>8.3333333333333332E-3</v>
      </c>
      <c r="I55" s="47"/>
      <c r="J55" s="43"/>
    </row>
    <row r="56" spans="1:10" ht="38.25" customHeight="1">
      <c r="A56" s="147"/>
      <c r="B56" s="150"/>
      <c r="C56" s="143"/>
      <c r="D56" s="134"/>
      <c r="E56" s="82" t="s">
        <v>80</v>
      </c>
      <c r="F56" s="40">
        <f t="shared" si="7"/>
        <v>0.1</v>
      </c>
      <c r="G56" s="66">
        <v>1</v>
      </c>
      <c r="H56" s="42">
        <f t="shared" si="8"/>
        <v>8.3333333333333332E-3</v>
      </c>
      <c r="I56" s="47"/>
      <c r="J56" s="43"/>
    </row>
    <row r="57" spans="1:10" ht="24.95" customHeight="1">
      <c r="A57" s="147"/>
      <c r="B57" s="150"/>
      <c r="C57" s="143"/>
      <c r="D57" s="134"/>
      <c r="E57" s="76" t="s">
        <v>15</v>
      </c>
      <c r="F57" s="40">
        <f t="shared" si="7"/>
        <v>0.1</v>
      </c>
      <c r="G57" s="66">
        <v>1</v>
      </c>
      <c r="H57" s="42">
        <f t="shared" si="8"/>
        <v>8.3333333333333332E-3</v>
      </c>
      <c r="I57" s="47"/>
      <c r="J57" s="43"/>
    </row>
    <row r="58" spans="1:10" ht="24.95" customHeight="1">
      <c r="A58" s="147"/>
      <c r="B58" s="150"/>
      <c r="C58" s="143"/>
      <c r="D58" s="134"/>
      <c r="E58" s="82" t="s">
        <v>81</v>
      </c>
      <c r="F58" s="40">
        <f t="shared" si="7"/>
        <v>0.1</v>
      </c>
      <c r="G58" s="66">
        <v>1</v>
      </c>
      <c r="H58" s="42">
        <f t="shared" si="8"/>
        <v>8.3333333333333332E-3</v>
      </c>
      <c r="I58" s="47"/>
      <c r="J58" s="43"/>
    </row>
    <row r="59" spans="1:10" s="24" customFormat="1" ht="24.95" customHeight="1">
      <c r="A59" s="147"/>
      <c r="B59" s="150"/>
      <c r="C59" s="144"/>
      <c r="D59" s="135"/>
      <c r="E59" s="80" t="s">
        <v>164</v>
      </c>
      <c r="F59" s="36">
        <f>SUM(F49:F58)</f>
        <v>0.99999999999999989</v>
      </c>
      <c r="G59" s="37">
        <f>AVERAGE(G49:G58)</f>
        <v>1</v>
      </c>
      <c r="H59" s="38">
        <f>SUM(H49:H58)</f>
        <v>8.3333333333333329E-2</v>
      </c>
      <c r="I59" s="39"/>
      <c r="J59" s="39"/>
    </row>
    <row r="60" spans="1:10" ht="24.95" customHeight="1">
      <c r="A60" s="147"/>
      <c r="B60" s="150"/>
      <c r="C60" s="142" t="s">
        <v>21</v>
      </c>
      <c r="D60" s="139">
        <f>100%/3</f>
        <v>0.33333333333333331</v>
      </c>
      <c r="E60" s="76" t="s">
        <v>165</v>
      </c>
      <c r="F60" s="40">
        <f>1/10</f>
        <v>0.1</v>
      </c>
      <c r="G60" s="66">
        <v>1</v>
      </c>
      <c r="H60" s="42">
        <f>$B$49*$D$60*F60*G60</f>
        <v>8.3333333333333332E-3</v>
      </c>
      <c r="I60" s="43"/>
      <c r="J60" s="43"/>
    </row>
    <row r="61" spans="1:10" ht="24.75" customHeight="1">
      <c r="A61" s="147"/>
      <c r="B61" s="150"/>
      <c r="C61" s="143"/>
      <c r="D61" s="134"/>
      <c r="E61" s="79" t="s">
        <v>16</v>
      </c>
      <c r="F61" s="40">
        <f t="shared" ref="F61:F69" si="9">1/10</f>
        <v>0.1</v>
      </c>
      <c r="G61" s="66">
        <v>1</v>
      </c>
      <c r="H61" s="42">
        <f t="shared" ref="H61:H69" si="10">$B$49*$D$60*F61*G61</f>
        <v>8.3333333333333332E-3</v>
      </c>
      <c r="I61" s="43"/>
      <c r="J61" s="43"/>
    </row>
    <row r="62" spans="1:10" ht="24.95" customHeight="1">
      <c r="A62" s="147"/>
      <c r="B62" s="150"/>
      <c r="C62" s="143"/>
      <c r="D62" s="134"/>
      <c r="E62" s="79" t="s">
        <v>82</v>
      </c>
      <c r="F62" s="40">
        <f t="shared" si="9"/>
        <v>0.1</v>
      </c>
      <c r="G62" s="66">
        <v>1</v>
      </c>
      <c r="H62" s="42">
        <f t="shared" si="10"/>
        <v>8.3333333333333332E-3</v>
      </c>
      <c r="I62" s="43"/>
      <c r="J62" s="43"/>
    </row>
    <row r="63" spans="1:10" ht="24.95" customHeight="1">
      <c r="A63" s="147"/>
      <c r="B63" s="150"/>
      <c r="C63" s="143"/>
      <c r="D63" s="134"/>
      <c r="E63" s="79" t="s">
        <v>83</v>
      </c>
      <c r="F63" s="40">
        <f t="shared" si="9"/>
        <v>0.1</v>
      </c>
      <c r="G63" s="66">
        <v>1</v>
      </c>
      <c r="H63" s="42">
        <f t="shared" si="10"/>
        <v>8.3333333333333332E-3</v>
      </c>
      <c r="I63" s="43"/>
      <c r="J63" s="43"/>
    </row>
    <row r="64" spans="1:10" ht="24.95" customHeight="1">
      <c r="A64" s="147"/>
      <c r="B64" s="150"/>
      <c r="C64" s="143"/>
      <c r="D64" s="134"/>
      <c r="E64" s="76" t="s">
        <v>17</v>
      </c>
      <c r="F64" s="40">
        <f t="shared" si="9"/>
        <v>0.1</v>
      </c>
      <c r="G64" s="66">
        <v>1</v>
      </c>
      <c r="H64" s="42">
        <f t="shared" si="10"/>
        <v>8.3333333333333332E-3</v>
      </c>
      <c r="I64" s="43"/>
      <c r="J64" s="43"/>
    </row>
    <row r="65" spans="1:10" ht="24.95" customHeight="1">
      <c r="A65" s="147"/>
      <c r="B65" s="150"/>
      <c r="C65" s="143"/>
      <c r="D65" s="134"/>
      <c r="E65" s="76" t="s">
        <v>18</v>
      </c>
      <c r="F65" s="40">
        <f t="shared" si="9"/>
        <v>0.1</v>
      </c>
      <c r="G65" s="66">
        <v>1</v>
      </c>
      <c r="H65" s="42">
        <f t="shared" si="10"/>
        <v>8.3333333333333332E-3</v>
      </c>
      <c r="I65" s="43"/>
      <c r="J65" s="43"/>
    </row>
    <row r="66" spans="1:10" ht="24.95" customHeight="1">
      <c r="A66" s="147"/>
      <c r="B66" s="150"/>
      <c r="C66" s="143"/>
      <c r="D66" s="134"/>
      <c r="E66" s="76" t="s">
        <v>19</v>
      </c>
      <c r="F66" s="40">
        <f t="shared" si="9"/>
        <v>0.1</v>
      </c>
      <c r="G66" s="66">
        <v>1</v>
      </c>
      <c r="H66" s="42">
        <f t="shared" si="10"/>
        <v>8.3333333333333332E-3</v>
      </c>
      <c r="I66" s="43"/>
      <c r="J66" s="43"/>
    </row>
    <row r="67" spans="1:10" ht="24.95" customHeight="1">
      <c r="A67" s="147"/>
      <c r="B67" s="150"/>
      <c r="C67" s="143"/>
      <c r="D67" s="134"/>
      <c r="E67" s="76" t="s">
        <v>84</v>
      </c>
      <c r="F67" s="40">
        <f t="shared" si="9"/>
        <v>0.1</v>
      </c>
      <c r="G67" s="66">
        <v>1</v>
      </c>
      <c r="H67" s="42">
        <f t="shared" si="10"/>
        <v>8.3333333333333332E-3</v>
      </c>
      <c r="I67" s="43"/>
      <c r="J67" s="43"/>
    </row>
    <row r="68" spans="1:10" ht="24.95" customHeight="1">
      <c r="A68" s="147"/>
      <c r="B68" s="150"/>
      <c r="C68" s="143"/>
      <c r="D68" s="134"/>
      <c r="E68" s="76" t="s">
        <v>20</v>
      </c>
      <c r="F68" s="40">
        <f t="shared" si="9"/>
        <v>0.1</v>
      </c>
      <c r="G68" s="66">
        <v>1</v>
      </c>
      <c r="H68" s="42">
        <f t="shared" si="10"/>
        <v>8.3333333333333332E-3</v>
      </c>
      <c r="I68" s="43"/>
      <c r="J68" s="43"/>
    </row>
    <row r="69" spans="1:10" ht="24.95" customHeight="1">
      <c r="A69" s="147"/>
      <c r="B69" s="150"/>
      <c r="C69" s="143"/>
      <c r="D69" s="134"/>
      <c r="E69" s="76" t="s">
        <v>166</v>
      </c>
      <c r="F69" s="40">
        <f t="shared" si="9"/>
        <v>0.1</v>
      </c>
      <c r="G69" s="66">
        <v>1</v>
      </c>
      <c r="H69" s="42">
        <f t="shared" si="10"/>
        <v>8.3333333333333332E-3</v>
      </c>
      <c r="I69" s="43"/>
      <c r="J69" s="43"/>
    </row>
    <row r="70" spans="1:10" s="24" customFormat="1" ht="24.75" customHeight="1">
      <c r="A70" s="147"/>
      <c r="B70" s="150"/>
      <c r="C70" s="144"/>
      <c r="D70" s="135"/>
      <c r="E70" s="80" t="s">
        <v>164</v>
      </c>
      <c r="F70" s="36">
        <f>SUM(F60:F69)</f>
        <v>0.99999999999999989</v>
      </c>
      <c r="G70" s="37">
        <f>AVERAGE(G60:G69)</f>
        <v>1</v>
      </c>
      <c r="H70" s="38">
        <f>SUM(H60:H69)</f>
        <v>8.3333333333333329E-2</v>
      </c>
      <c r="I70" s="39"/>
      <c r="J70" s="39"/>
    </row>
    <row r="71" spans="1:10" ht="24.95" customHeight="1">
      <c r="A71" s="147"/>
      <c r="B71" s="150"/>
      <c r="C71" s="142" t="s">
        <v>22</v>
      </c>
      <c r="D71" s="139">
        <f>100%/3</f>
        <v>0.33333333333333331</v>
      </c>
      <c r="E71" s="79" t="s">
        <v>85</v>
      </c>
      <c r="F71" s="40">
        <f>1/10</f>
        <v>0.1</v>
      </c>
      <c r="G71" s="66">
        <v>1</v>
      </c>
      <c r="H71" s="42">
        <f>G71*F71*$D$71*$B$49</f>
        <v>8.3333333333333332E-3</v>
      </c>
      <c r="I71" s="43"/>
      <c r="J71" s="43"/>
    </row>
    <row r="72" spans="1:10" ht="24.95" customHeight="1">
      <c r="A72" s="147"/>
      <c r="B72" s="150"/>
      <c r="C72" s="143"/>
      <c r="D72" s="134"/>
      <c r="E72" s="79" t="s">
        <v>86</v>
      </c>
      <c r="F72" s="40">
        <f t="shared" ref="F72:F80" si="11">1/10</f>
        <v>0.1</v>
      </c>
      <c r="G72" s="66">
        <v>1</v>
      </c>
      <c r="H72" s="42">
        <f t="shared" ref="H72:H80" si="12">G72*F72*$D$71*$B$49</f>
        <v>8.3333333333333332E-3</v>
      </c>
      <c r="I72" s="43"/>
      <c r="J72" s="43"/>
    </row>
    <row r="73" spans="1:10" ht="24.95" customHeight="1">
      <c r="A73" s="147"/>
      <c r="B73" s="150"/>
      <c r="C73" s="143"/>
      <c r="D73" s="134"/>
      <c r="E73" s="79" t="s">
        <v>23</v>
      </c>
      <c r="F73" s="40">
        <f t="shared" si="11"/>
        <v>0.1</v>
      </c>
      <c r="G73" s="66">
        <v>1</v>
      </c>
      <c r="H73" s="42">
        <f t="shared" si="12"/>
        <v>8.3333333333333332E-3</v>
      </c>
      <c r="I73" s="43"/>
      <c r="J73" s="43"/>
    </row>
    <row r="74" spans="1:10" ht="24.95" customHeight="1">
      <c r="A74" s="147"/>
      <c r="B74" s="150"/>
      <c r="C74" s="143"/>
      <c r="D74" s="134"/>
      <c r="E74" s="79" t="s">
        <v>87</v>
      </c>
      <c r="F74" s="40">
        <f t="shared" si="11"/>
        <v>0.1</v>
      </c>
      <c r="G74" s="66">
        <v>1</v>
      </c>
      <c r="H74" s="42">
        <f t="shared" si="12"/>
        <v>8.3333333333333332E-3</v>
      </c>
      <c r="I74" s="43"/>
      <c r="J74" s="43"/>
    </row>
    <row r="75" spans="1:10" ht="24.95" customHeight="1">
      <c r="A75" s="147"/>
      <c r="B75" s="150"/>
      <c r="C75" s="143"/>
      <c r="D75" s="134"/>
      <c r="E75" s="79" t="s">
        <v>24</v>
      </c>
      <c r="F75" s="40">
        <f t="shared" si="11"/>
        <v>0.1</v>
      </c>
      <c r="G75" s="66">
        <v>1</v>
      </c>
      <c r="H75" s="42">
        <f t="shared" si="12"/>
        <v>8.3333333333333332E-3</v>
      </c>
      <c r="I75" s="43"/>
      <c r="J75" s="43"/>
    </row>
    <row r="76" spans="1:10" ht="24.95" customHeight="1">
      <c r="A76" s="147"/>
      <c r="B76" s="150"/>
      <c r="C76" s="143"/>
      <c r="D76" s="134"/>
      <c r="E76" s="83" t="s">
        <v>167</v>
      </c>
      <c r="F76" s="40">
        <f t="shared" si="11"/>
        <v>0.1</v>
      </c>
      <c r="G76" s="66">
        <v>1</v>
      </c>
      <c r="H76" s="42">
        <f t="shared" si="12"/>
        <v>8.3333333333333332E-3</v>
      </c>
      <c r="I76" s="43"/>
      <c r="J76" s="43"/>
    </row>
    <row r="77" spans="1:10" ht="24.95" customHeight="1">
      <c r="A77" s="147"/>
      <c r="B77" s="150"/>
      <c r="C77" s="143"/>
      <c r="D77" s="134"/>
      <c r="E77" s="79" t="s">
        <v>25</v>
      </c>
      <c r="F77" s="40">
        <f t="shared" si="11"/>
        <v>0.1</v>
      </c>
      <c r="G77" s="66">
        <v>1</v>
      </c>
      <c r="H77" s="42">
        <f t="shared" si="12"/>
        <v>8.3333333333333332E-3</v>
      </c>
      <c r="I77" s="43"/>
      <c r="J77" s="43"/>
    </row>
    <row r="78" spans="1:10" ht="24.95" customHeight="1">
      <c r="A78" s="147"/>
      <c r="B78" s="150"/>
      <c r="C78" s="143"/>
      <c r="D78" s="134"/>
      <c r="E78" s="79" t="s">
        <v>26</v>
      </c>
      <c r="F78" s="40">
        <f t="shared" si="11"/>
        <v>0.1</v>
      </c>
      <c r="G78" s="66">
        <v>1</v>
      </c>
      <c r="H78" s="42">
        <f t="shared" si="12"/>
        <v>8.3333333333333332E-3</v>
      </c>
      <c r="I78" s="43"/>
      <c r="J78" s="43"/>
    </row>
    <row r="79" spans="1:10" ht="24.95" customHeight="1">
      <c r="A79" s="147"/>
      <c r="B79" s="150"/>
      <c r="C79" s="143"/>
      <c r="D79" s="134"/>
      <c r="E79" s="79" t="s">
        <v>27</v>
      </c>
      <c r="F79" s="40">
        <f t="shared" si="11"/>
        <v>0.1</v>
      </c>
      <c r="G79" s="66">
        <v>1</v>
      </c>
      <c r="H79" s="42">
        <f t="shared" si="12"/>
        <v>8.3333333333333332E-3</v>
      </c>
      <c r="I79" s="43"/>
      <c r="J79" s="43"/>
    </row>
    <row r="80" spans="1:10" ht="24.95" customHeight="1">
      <c r="A80" s="147"/>
      <c r="B80" s="150"/>
      <c r="C80" s="143"/>
      <c r="D80" s="134"/>
      <c r="E80" s="79" t="s">
        <v>168</v>
      </c>
      <c r="F80" s="40">
        <f t="shared" si="11"/>
        <v>0.1</v>
      </c>
      <c r="G80" s="66">
        <v>1</v>
      </c>
      <c r="H80" s="42">
        <f t="shared" si="12"/>
        <v>8.3333333333333332E-3</v>
      </c>
      <c r="I80" s="43"/>
      <c r="J80" s="43"/>
    </row>
    <row r="81" spans="1:10" s="24" customFormat="1" ht="24.75" customHeight="1">
      <c r="A81" s="148"/>
      <c r="B81" s="151"/>
      <c r="C81" s="144"/>
      <c r="D81" s="135"/>
      <c r="E81" s="80" t="s">
        <v>164</v>
      </c>
      <c r="F81" s="36">
        <f>SUM(F71:F80)</f>
        <v>0.99999999999999989</v>
      </c>
      <c r="G81" s="37">
        <f>AVERAGE(G71:G80)</f>
        <v>1</v>
      </c>
      <c r="H81" s="38">
        <f>SUM(H71:H80)</f>
        <v>8.3333333333333329E-2</v>
      </c>
      <c r="I81" s="39"/>
      <c r="J81" s="39"/>
    </row>
    <row r="82" spans="1:10" s="22" customFormat="1" ht="24.95" customHeight="1">
      <c r="A82" s="154" t="s">
        <v>172</v>
      </c>
      <c r="B82" s="153"/>
      <c r="C82" s="153"/>
      <c r="D82" s="153"/>
      <c r="E82" s="153"/>
      <c r="F82" s="72">
        <v>0.25</v>
      </c>
      <c r="G82" s="37">
        <f>AVERAGE(G59,G70,G81)</f>
        <v>1</v>
      </c>
      <c r="H82" s="45">
        <f>SUM(H59,H70,H81)</f>
        <v>0.25</v>
      </c>
      <c r="I82" s="46"/>
      <c r="J82" s="46"/>
    </row>
    <row r="83" spans="1:10" ht="27" customHeight="1">
      <c r="A83" s="145" t="s">
        <v>62</v>
      </c>
      <c r="B83" s="140">
        <v>0.25</v>
      </c>
      <c r="C83" s="141" t="s">
        <v>28</v>
      </c>
      <c r="D83" s="140">
        <f>100%/3</f>
        <v>0.33333333333333331</v>
      </c>
      <c r="E83" s="79" t="s">
        <v>169</v>
      </c>
      <c r="F83" s="40">
        <f>1/10</f>
        <v>0.1</v>
      </c>
      <c r="G83" s="66">
        <v>1</v>
      </c>
      <c r="H83" s="42">
        <f>$B$83*$D$83*F83*G83</f>
        <v>8.3333333333333332E-3</v>
      </c>
      <c r="I83" s="43"/>
      <c r="J83" s="43"/>
    </row>
    <row r="84" spans="1:10" ht="24.95" customHeight="1">
      <c r="A84" s="145"/>
      <c r="B84" s="140"/>
      <c r="C84" s="141"/>
      <c r="D84" s="140"/>
      <c r="E84" s="79" t="s">
        <v>88</v>
      </c>
      <c r="F84" s="40">
        <f t="shared" ref="F84:F92" si="13">1/10</f>
        <v>0.1</v>
      </c>
      <c r="G84" s="66">
        <v>1</v>
      </c>
      <c r="H84" s="42">
        <f t="shared" ref="H84:H92" si="14">$B$83*$D$83*F84*G84</f>
        <v>8.3333333333333332E-3</v>
      </c>
      <c r="I84" s="43"/>
      <c r="J84" s="43"/>
    </row>
    <row r="85" spans="1:10" ht="24.95" customHeight="1">
      <c r="A85" s="145"/>
      <c r="B85" s="140"/>
      <c r="C85" s="141"/>
      <c r="D85" s="140"/>
      <c r="E85" s="79" t="s">
        <v>29</v>
      </c>
      <c r="F85" s="40">
        <f t="shared" si="13"/>
        <v>0.1</v>
      </c>
      <c r="G85" s="66">
        <v>1</v>
      </c>
      <c r="H85" s="42">
        <f t="shared" si="14"/>
        <v>8.3333333333333332E-3</v>
      </c>
      <c r="I85" s="43"/>
      <c r="J85" s="43"/>
    </row>
    <row r="86" spans="1:10" ht="24.95" customHeight="1">
      <c r="A86" s="145"/>
      <c r="B86" s="140"/>
      <c r="C86" s="141"/>
      <c r="D86" s="140"/>
      <c r="E86" s="79" t="s">
        <v>66</v>
      </c>
      <c r="F86" s="40">
        <f t="shared" si="13"/>
        <v>0.1</v>
      </c>
      <c r="G86" s="66">
        <v>1</v>
      </c>
      <c r="H86" s="42">
        <f t="shared" si="14"/>
        <v>8.3333333333333332E-3</v>
      </c>
      <c r="I86" s="43"/>
      <c r="J86" s="43"/>
    </row>
    <row r="87" spans="1:10" ht="24.95" customHeight="1">
      <c r="A87" s="145"/>
      <c r="B87" s="140"/>
      <c r="C87" s="141"/>
      <c r="D87" s="140"/>
      <c r="E87" s="79" t="s">
        <v>89</v>
      </c>
      <c r="F87" s="40">
        <f t="shared" si="13"/>
        <v>0.1</v>
      </c>
      <c r="G87" s="66">
        <v>1</v>
      </c>
      <c r="H87" s="42">
        <f t="shared" si="14"/>
        <v>8.3333333333333332E-3</v>
      </c>
      <c r="I87" s="43"/>
      <c r="J87" s="43"/>
    </row>
    <row r="88" spans="1:10" ht="24.95" customHeight="1">
      <c r="A88" s="145"/>
      <c r="B88" s="140"/>
      <c r="C88" s="141"/>
      <c r="D88" s="140"/>
      <c r="E88" s="76" t="s">
        <v>170</v>
      </c>
      <c r="F88" s="40">
        <f t="shared" si="13"/>
        <v>0.1</v>
      </c>
      <c r="G88" s="66">
        <v>1</v>
      </c>
      <c r="H88" s="42">
        <f t="shared" si="14"/>
        <v>8.3333333333333332E-3</v>
      </c>
      <c r="I88" s="43"/>
      <c r="J88" s="43"/>
    </row>
    <row r="89" spans="1:10" ht="24.95" customHeight="1">
      <c r="A89" s="145"/>
      <c r="B89" s="140"/>
      <c r="C89" s="141"/>
      <c r="D89" s="140"/>
      <c r="E89" s="76" t="s">
        <v>90</v>
      </c>
      <c r="F89" s="40">
        <f t="shared" si="13"/>
        <v>0.1</v>
      </c>
      <c r="G89" s="66">
        <v>1</v>
      </c>
      <c r="H89" s="42">
        <f t="shared" si="14"/>
        <v>8.3333333333333332E-3</v>
      </c>
      <c r="I89" s="43"/>
      <c r="J89" s="43"/>
    </row>
    <row r="90" spans="1:10" ht="24.95" customHeight="1">
      <c r="A90" s="145"/>
      <c r="B90" s="140"/>
      <c r="C90" s="141"/>
      <c r="D90" s="140"/>
      <c r="E90" s="82" t="s">
        <v>91</v>
      </c>
      <c r="F90" s="40">
        <f t="shared" si="13"/>
        <v>0.1</v>
      </c>
      <c r="G90" s="66">
        <v>1</v>
      </c>
      <c r="H90" s="42">
        <f t="shared" si="14"/>
        <v>8.3333333333333332E-3</v>
      </c>
      <c r="I90" s="43"/>
      <c r="J90" s="43"/>
    </row>
    <row r="91" spans="1:10" ht="24.95" customHeight="1">
      <c r="A91" s="145"/>
      <c r="B91" s="140"/>
      <c r="C91" s="141"/>
      <c r="D91" s="140"/>
      <c r="E91" s="76" t="s">
        <v>30</v>
      </c>
      <c r="F91" s="40">
        <f t="shared" si="13"/>
        <v>0.1</v>
      </c>
      <c r="G91" s="66">
        <v>1</v>
      </c>
      <c r="H91" s="42">
        <f t="shared" si="14"/>
        <v>8.3333333333333332E-3</v>
      </c>
      <c r="I91" s="43"/>
      <c r="J91" s="43"/>
    </row>
    <row r="92" spans="1:10" ht="24.95" customHeight="1">
      <c r="A92" s="145"/>
      <c r="B92" s="140"/>
      <c r="C92" s="141"/>
      <c r="D92" s="140"/>
      <c r="E92" s="79" t="s">
        <v>31</v>
      </c>
      <c r="F92" s="40">
        <f t="shared" si="13"/>
        <v>0.1</v>
      </c>
      <c r="G92" s="66">
        <v>1</v>
      </c>
      <c r="H92" s="42">
        <f t="shared" si="14"/>
        <v>8.3333333333333332E-3</v>
      </c>
      <c r="I92" s="43"/>
      <c r="J92" s="43"/>
    </row>
    <row r="93" spans="1:10" s="24" customFormat="1" ht="24.95" customHeight="1">
      <c r="A93" s="145"/>
      <c r="B93" s="140"/>
      <c r="C93" s="141"/>
      <c r="D93" s="140"/>
      <c r="E93" s="80" t="s">
        <v>164</v>
      </c>
      <c r="F93" s="36">
        <f>SUM(F83:F92)</f>
        <v>0.99999999999999989</v>
      </c>
      <c r="G93" s="37">
        <f>AVERAGE(G83:G92)</f>
        <v>1</v>
      </c>
      <c r="H93" s="38">
        <f>SUM(H83:H92)</f>
        <v>8.3333333333333329E-2</v>
      </c>
      <c r="I93" s="39"/>
      <c r="J93" s="39"/>
    </row>
    <row r="94" spans="1:10" s="24" customFormat="1" ht="27.75" customHeight="1">
      <c r="A94" s="145"/>
      <c r="B94" s="140"/>
      <c r="C94" s="142" t="s">
        <v>32</v>
      </c>
      <c r="D94" s="139">
        <f>100%/3</f>
        <v>0.33333333333333331</v>
      </c>
      <c r="E94" s="84" t="s">
        <v>119</v>
      </c>
      <c r="F94" s="40">
        <f>1/10</f>
        <v>0.1</v>
      </c>
      <c r="G94" s="66">
        <v>1</v>
      </c>
      <c r="H94" s="42">
        <f>G94*F94*$D$94*$B$83</f>
        <v>8.3333333333333332E-3</v>
      </c>
      <c r="I94" s="43"/>
      <c r="J94" s="43"/>
    </row>
    <row r="95" spans="1:10" s="24" customFormat="1" ht="39.75" customHeight="1">
      <c r="A95" s="145"/>
      <c r="B95" s="140"/>
      <c r="C95" s="143"/>
      <c r="D95" s="134"/>
      <c r="E95" s="84" t="s">
        <v>33</v>
      </c>
      <c r="F95" s="40">
        <f t="shared" ref="F95:F103" si="15">1/10</f>
        <v>0.1</v>
      </c>
      <c r="G95" s="66">
        <v>1</v>
      </c>
      <c r="H95" s="42">
        <f t="shared" ref="H95:H103" si="16">G95*F95*$D$94*$B$83</f>
        <v>8.3333333333333332E-3</v>
      </c>
      <c r="I95" s="43"/>
      <c r="J95" s="43"/>
    </row>
    <row r="96" spans="1:10" s="24" customFormat="1" ht="39.75" customHeight="1">
      <c r="A96" s="145"/>
      <c r="B96" s="140"/>
      <c r="C96" s="143"/>
      <c r="D96" s="134"/>
      <c r="E96" s="85" t="s">
        <v>120</v>
      </c>
      <c r="F96" s="40">
        <f t="shared" si="15"/>
        <v>0.1</v>
      </c>
      <c r="G96" s="66">
        <v>1</v>
      </c>
      <c r="H96" s="42">
        <f t="shared" si="16"/>
        <v>8.3333333333333332E-3</v>
      </c>
      <c r="I96" s="43"/>
      <c r="J96" s="43"/>
    </row>
    <row r="97" spans="1:10" s="24" customFormat="1" ht="24.95" customHeight="1">
      <c r="A97" s="145"/>
      <c r="B97" s="140"/>
      <c r="C97" s="143"/>
      <c r="D97" s="134"/>
      <c r="E97" s="85" t="s">
        <v>179</v>
      </c>
      <c r="F97" s="40">
        <f t="shared" si="15"/>
        <v>0.1</v>
      </c>
      <c r="G97" s="66">
        <v>1</v>
      </c>
      <c r="H97" s="42">
        <f t="shared" si="16"/>
        <v>8.3333333333333332E-3</v>
      </c>
      <c r="I97" s="43"/>
      <c r="J97" s="43"/>
    </row>
    <row r="98" spans="1:10" s="24" customFormat="1" ht="24.95" customHeight="1">
      <c r="A98" s="145"/>
      <c r="B98" s="140"/>
      <c r="C98" s="143"/>
      <c r="D98" s="134"/>
      <c r="E98" s="85" t="s">
        <v>34</v>
      </c>
      <c r="F98" s="40">
        <f t="shared" si="15"/>
        <v>0.1</v>
      </c>
      <c r="G98" s="66">
        <v>1</v>
      </c>
      <c r="H98" s="42">
        <f t="shared" si="16"/>
        <v>8.3333333333333332E-3</v>
      </c>
      <c r="I98" s="43"/>
      <c r="J98" s="43"/>
    </row>
    <row r="99" spans="1:10" s="24" customFormat="1" ht="39.75" customHeight="1">
      <c r="A99" s="145"/>
      <c r="B99" s="140"/>
      <c r="C99" s="143"/>
      <c r="D99" s="134"/>
      <c r="E99" s="85" t="s">
        <v>180</v>
      </c>
      <c r="F99" s="40">
        <f t="shared" si="15"/>
        <v>0.1</v>
      </c>
      <c r="G99" s="66">
        <v>1</v>
      </c>
      <c r="H99" s="42">
        <f t="shared" si="16"/>
        <v>8.3333333333333332E-3</v>
      </c>
      <c r="I99" s="43"/>
      <c r="J99" s="43"/>
    </row>
    <row r="100" spans="1:10" s="24" customFormat="1" ht="26.25" customHeight="1">
      <c r="A100" s="145"/>
      <c r="B100" s="140"/>
      <c r="C100" s="143"/>
      <c r="D100" s="134"/>
      <c r="E100" s="85" t="s">
        <v>35</v>
      </c>
      <c r="F100" s="40">
        <f t="shared" si="15"/>
        <v>0.1</v>
      </c>
      <c r="G100" s="66">
        <v>1</v>
      </c>
      <c r="H100" s="42">
        <f t="shared" si="16"/>
        <v>8.3333333333333332E-3</v>
      </c>
      <c r="I100" s="43"/>
      <c r="J100" s="43"/>
    </row>
    <row r="101" spans="1:10" s="24" customFormat="1" ht="24.95" customHeight="1">
      <c r="A101" s="145"/>
      <c r="B101" s="140"/>
      <c r="C101" s="143"/>
      <c r="D101" s="134"/>
      <c r="E101" s="85" t="s">
        <v>36</v>
      </c>
      <c r="F101" s="40">
        <f t="shared" si="15"/>
        <v>0.1</v>
      </c>
      <c r="G101" s="66">
        <v>1</v>
      </c>
      <c r="H101" s="42">
        <f t="shared" si="16"/>
        <v>8.3333333333333332E-3</v>
      </c>
      <c r="I101" s="43"/>
      <c r="J101" s="43"/>
    </row>
    <row r="102" spans="1:10" s="24" customFormat="1" ht="47.25" customHeight="1">
      <c r="A102" s="145"/>
      <c r="B102" s="140"/>
      <c r="C102" s="143"/>
      <c r="D102" s="134"/>
      <c r="E102" s="85" t="s">
        <v>121</v>
      </c>
      <c r="F102" s="40">
        <f t="shared" si="15"/>
        <v>0.1</v>
      </c>
      <c r="G102" s="66">
        <v>1</v>
      </c>
      <c r="H102" s="42">
        <f t="shared" si="16"/>
        <v>8.3333333333333332E-3</v>
      </c>
      <c r="I102" s="43"/>
      <c r="J102" s="43"/>
    </row>
    <row r="103" spans="1:10" s="24" customFormat="1" ht="44.25" customHeight="1">
      <c r="A103" s="145"/>
      <c r="B103" s="140"/>
      <c r="C103" s="143"/>
      <c r="D103" s="134"/>
      <c r="E103" s="85" t="s">
        <v>122</v>
      </c>
      <c r="F103" s="40">
        <f t="shared" si="15"/>
        <v>0.1</v>
      </c>
      <c r="G103" s="66">
        <v>1</v>
      </c>
      <c r="H103" s="42">
        <f t="shared" si="16"/>
        <v>8.3333333333333332E-3</v>
      </c>
      <c r="I103" s="43"/>
      <c r="J103" s="43"/>
    </row>
    <row r="104" spans="1:10" s="24" customFormat="1" ht="24.95" customHeight="1">
      <c r="A104" s="145"/>
      <c r="B104" s="140"/>
      <c r="C104" s="144"/>
      <c r="D104" s="135"/>
      <c r="E104" s="80" t="s">
        <v>164</v>
      </c>
      <c r="F104" s="48">
        <f>SUM(F94:F103)</f>
        <v>0.99999999999999989</v>
      </c>
      <c r="G104" s="37">
        <f>AVERAGE(G94:G103)</f>
        <v>1</v>
      </c>
      <c r="H104" s="38">
        <f>SUM(H94:H103)</f>
        <v>8.3333333333333329E-2</v>
      </c>
      <c r="I104" s="39"/>
      <c r="J104" s="39"/>
    </row>
    <row r="105" spans="1:10" ht="24.95" customHeight="1">
      <c r="A105" s="145"/>
      <c r="B105" s="140"/>
      <c r="C105" s="141" t="s">
        <v>37</v>
      </c>
      <c r="D105" s="139">
        <f>100%/3</f>
        <v>0.33333333333333331</v>
      </c>
      <c r="E105" s="79" t="s">
        <v>123</v>
      </c>
      <c r="F105" s="40">
        <f>1/10</f>
        <v>0.1</v>
      </c>
      <c r="G105" s="66">
        <v>1</v>
      </c>
      <c r="H105" s="42">
        <f>$B$83*$D$105*F105*G105</f>
        <v>8.3333333333333332E-3</v>
      </c>
      <c r="I105" s="43"/>
      <c r="J105" s="43"/>
    </row>
    <row r="106" spans="1:10" ht="24.95" customHeight="1">
      <c r="A106" s="145"/>
      <c r="B106" s="140"/>
      <c r="C106" s="141"/>
      <c r="D106" s="134"/>
      <c r="E106" s="79" t="s">
        <v>38</v>
      </c>
      <c r="F106" s="40">
        <f t="shared" ref="F106:F114" si="17">1/10</f>
        <v>0.1</v>
      </c>
      <c r="G106" s="66">
        <v>1</v>
      </c>
      <c r="H106" s="42">
        <f t="shared" ref="H106:H114" si="18">$B$83*$D$105*F106*G106</f>
        <v>8.3333333333333332E-3</v>
      </c>
      <c r="I106" s="43"/>
      <c r="J106" s="43"/>
    </row>
    <row r="107" spans="1:10" ht="24.95" customHeight="1">
      <c r="A107" s="145"/>
      <c r="B107" s="140"/>
      <c r="C107" s="141"/>
      <c r="D107" s="134"/>
      <c r="E107" s="79" t="s">
        <v>39</v>
      </c>
      <c r="F107" s="40">
        <f t="shared" si="17"/>
        <v>0.1</v>
      </c>
      <c r="G107" s="66">
        <v>1</v>
      </c>
      <c r="H107" s="42">
        <f t="shared" si="18"/>
        <v>8.3333333333333332E-3</v>
      </c>
      <c r="I107" s="43"/>
      <c r="J107" s="43"/>
    </row>
    <row r="108" spans="1:10" ht="24.95" customHeight="1">
      <c r="A108" s="145"/>
      <c r="B108" s="140"/>
      <c r="C108" s="141"/>
      <c r="D108" s="134"/>
      <c r="E108" s="79" t="s">
        <v>124</v>
      </c>
      <c r="F108" s="40">
        <f t="shared" si="17"/>
        <v>0.1</v>
      </c>
      <c r="G108" s="66">
        <v>1</v>
      </c>
      <c r="H108" s="42">
        <f t="shared" si="18"/>
        <v>8.3333333333333332E-3</v>
      </c>
      <c r="I108" s="43"/>
      <c r="J108" s="43"/>
    </row>
    <row r="109" spans="1:10" ht="24.95" customHeight="1">
      <c r="A109" s="145"/>
      <c r="B109" s="140"/>
      <c r="C109" s="141"/>
      <c r="D109" s="134"/>
      <c r="E109" s="79" t="s">
        <v>125</v>
      </c>
      <c r="F109" s="40">
        <f t="shared" si="17"/>
        <v>0.1</v>
      </c>
      <c r="G109" s="66">
        <v>1</v>
      </c>
      <c r="H109" s="42">
        <f t="shared" si="18"/>
        <v>8.3333333333333332E-3</v>
      </c>
      <c r="I109" s="43"/>
      <c r="J109" s="43"/>
    </row>
    <row r="110" spans="1:10" ht="24.95" customHeight="1">
      <c r="A110" s="145"/>
      <c r="B110" s="140"/>
      <c r="C110" s="141"/>
      <c r="D110" s="134"/>
      <c r="E110" s="79" t="s">
        <v>40</v>
      </c>
      <c r="F110" s="40">
        <f t="shared" si="17"/>
        <v>0.1</v>
      </c>
      <c r="G110" s="66">
        <v>1</v>
      </c>
      <c r="H110" s="42">
        <f t="shared" si="18"/>
        <v>8.3333333333333332E-3</v>
      </c>
      <c r="I110" s="43"/>
      <c r="J110" s="43"/>
    </row>
    <row r="111" spans="1:10" ht="24.95" customHeight="1">
      <c r="A111" s="145"/>
      <c r="B111" s="140"/>
      <c r="C111" s="141"/>
      <c r="D111" s="134"/>
      <c r="E111" s="79" t="s">
        <v>171</v>
      </c>
      <c r="F111" s="40">
        <f t="shared" si="17"/>
        <v>0.1</v>
      </c>
      <c r="G111" s="66">
        <v>1</v>
      </c>
      <c r="H111" s="42">
        <f t="shared" si="18"/>
        <v>8.3333333333333332E-3</v>
      </c>
      <c r="I111" s="43"/>
      <c r="J111" s="43"/>
    </row>
    <row r="112" spans="1:10" ht="24.95" customHeight="1">
      <c r="A112" s="145"/>
      <c r="B112" s="140"/>
      <c r="C112" s="141"/>
      <c r="D112" s="134"/>
      <c r="E112" s="79" t="s">
        <v>41</v>
      </c>
      <c r="F112" s="40">
        <f t="shared" si="17"/>
        <v>0.1</v>
      </c>
      <c r="G112" s="66">
        <v>1</v>
      </c>
      <c r="H112" s="42">
        <f t="shared" si="18"/>
        <v>8.3333333333333332E-3</v>
      </c>
      <c r="I112" s="43"/>
      <c r="J112" s="43"/>
    </row>
    <row r="113" spans="1:10" ht="24.95" customHeight="1">
      <c r="A113" s="145"/>
      <c r="B113" s="140"/>
      <c r="C113" s="141"/>
      <c r="D113" s="134"/>
      <c r="E113" s="79" t="s">
        <v>42</v>
      </c>
      <c r="F113" s="40">
        <f t="shared" si="17"/>
        <v>0.1</v>
      </c>
      <c r="G113" s="66">
        <v>1</v>
      </c>
      <c r="H113" s="42">
        <f t="shared" si="18"/>
        <v>8.3333333333333332E-3</v>
      </c>
      <c r="I113" s="43"/>
      <c r="J113" s="43"/>
    </row>
    <row r="114" spans="1:10" ht="24.95" customHeight="1">
      <c r="A114" s="145"/>
      <c r="B114" s="140"/>
      <c r="C114" s="141"/>
      <c r="D114" s="134"/>
      <c r="E114" s="79" t="s">
        <v>43</v>
      </c>
      <c r="F114" s="40">
        <f t="shared" si="17"/>
        <v>0.1</v>
      </c>
      <c r="G114" s="66">
        <v>1</v>
      </c>
      <c r="H114" s="42">
        <f t="shared" si="18"/>
        <v>8.3333333333333332E-3</v>
      </c>
      <c r="I114" s="43"/>
      <c r="J114" s="43"/>
    </row>
    <row r="115" spans="1:10" ht="24.95" customHeight="1">
      <c r="A115" s="157"/>
      <c r="B115" s="139"/>
      <c r="C115" s="142"/>
      <c r="D115" s="134"/>
      <c r="E115" s="80" t="s">
        <v>164</v>
      </c>
      <c r="F115" s="51">
        <f>SUM(F105:F114)</f>
        <v>0.99999999999999989</v>
      </c>
      <c r="G115" s="37">
        <f>AVERAGE(G105:G114)</f>
        <v>1</v>
      </c>
      <c r="H115" s="38">
        <f>SUM(H105:H114)</f>
        <v>8.3333333333333329E-2</v>
      </c>
      <c r="I115" s="39"/>
      <c r="J115" s="39"/>
    </row>
    <row r="116" spans="1:10" s="22" customFormat="1" ht="24.95" customHeight="1">
      <c r="A116" s="152" t="s">
        <v>173</v>
      </c>
      <c r="B116" s="153"/>
      <c r="C116" s="153"/>
      <c r="D116" s="153"/>
      <c r="E116" s="153"/>
      <c r="F116" s="72">
        <v>0.25</v>
      </c>
      <c r="G116" s="71">
        <f>AVERAGE(G93,G104,G115)</f>
        <v>1</v>
      </c>
      <c r="H116" s="45">
        <f>SUM(H93,H104,H115)</f>
        <v>0.25</v>
      </c>
      <c r="I116" s="49"/>
      <c r="J116" s="49"/>
    </row>
    <row r="117" spans="1:10" ht="26.45" customHeight="1">
      <c r="A117" s="158" t="s">
        <v>63</v>
      </c>
      <c r="B117" s="134">
        <v>0.25</v>
      </c>
      <c r="C117" s="143" t="s">
        <v>44</v>
      </c>
      <c r="D117" s="134">
        <f>100%/4</f>
        <v>0.25</v>
      </c>
      <c r="E117" s="86" t="s">
        <v>181</v>
      </c>
      <c r="F117" s="73">
        <f>1/10</f>
        <v>0.1</v>
      </c>
      <c r="G117" s="66">
        <v>1</v>
      </c>
      <c r="H117" s="42">
        <f>G117*F117*$D$117*$B$117</f>
        <v>6.2500000000000003E-3</v>
      </c>
      <c r="I117" s="35"/>
      <c r="J117" s="43"/>
    </row>
    <row r="118" spans="1:10" ht="26.45" customHeight="1">
      <c r="A118" s="158"/>
      <c r="B118" s="134"/>
      <c r="C118" s="143"/>
      <c r="D118" s="134"/>
      <c r="E118" s="76" t="s">
        <v>45</v>
      </c>
      <c r="F118" s="40">
        <f t="shared" ref="F118:F126" si="19">1/10</f>
        <v>0.1</v>
      </c>
      <c r="G118" s="66">
        <v>1</v>
      </c>
      <c r="H118" s="42">
        <f t="shared" ref="H118:H126" si="20">G118*F118*$D$117*$B$117</f>
        <v>6.2500000000000003E-3</v>
      </c>
      <c r="I118" s="43"/>
      <c r="J118" s="43"/>
    </row>
    <row r="119" spans="1:10" ht="26.45" customHeight="1">
      <c r="A119" s="158"/>
      <c r="B119" s="134"/>
      <c r="C119" s="143"/>
      <c r="D119" s="134"/>
      <c r="E119" s="79" t="s">
        <v>46</v>
      </c>
      <c r="F119" s="40">
        <f t="shared" si="19"/>
        <v>0.1</v>
      </c>
      <c r="G119" s="66">
        <v>1</v>
      </c>
      <c r="H119" s="42">
        <f t="shared" si="20"/>
        <v>6.2500000000000003E-3</v>
      </c>
      <c r="I119" s="43"/>
      <c r="J119" s="43"/>
    </row>
    <row r="120" spans="1:10" ht="26.45" customHeight="1">
      <c r="A120" s="158"/>
      <c r="B120" s="134"/>
      <c r="C120" s="143"/>
      <c r="D120" s="134"/>
      <c r="E120" s="79" t="s">
        <v>126</v>
      </c>
      <c r="F120" s="40">
        <f t="shared" si="19"/>
        <v>0.1</v>
      </c>
      <c r="G120" s="66">
        <v>1</v>
      </c>
      <c r="H120" s="42">
        <f t="shared" si="20"/>
        <v>6.2500000000000003E-3</v>
      </c>
      <c r="I120" s="50"/>
      <c r="J120" s="43"/>
    </row>
    <row r="121" spans="1:10" ht="26.45" customHeight="1">
      <c r="A121" s="158"/>
      <c r="B121" s="134"/>
      <c r="C121" s="143"/>
      <c r="D121" s="134"/>
      <c r="E121" s="79" t="s">
        <v>127</v>
      </c>
      <c r="F121" s="40">
        <f t="shared" si="19"/>
        <v>0.1</v>
      </c>
      <c r="G121" s="66">
        <v>1</v>
      </c>
      <c r="H121" s="42">
        <f t="shared" si="20"/>
        <v>6.2500000000000003E-3</v>
      </c>
      <c r="I121" s="43"/>
      <c r="J121" s="43"/>
    </row>
    <row r="122" spans="1:10" ht="26.45" customHeight="1">
      <c r="A122" s="158"/>
      <c r="B122" s="134"/>
      <c r="C122" s="143"/>
      <c r="D122" s="134"/>
      <c r="E122" s="79" t="s">
        <v>47</v>
      </c>
      <c r="F122" s="40">
        <f t="shared" si="19"/>
        <v>0.1</v>
      </c>
      <c r="G122" s="66">
        <v>1</v>
      </c>
      <c r="H122" s="42">
        <f t="shared" si="20"/>
        <v>6.2500000000000003E-3</v>
      </c>
      <c r="I122" s="43"/>
      <c r="J122" s="43"/>
    </row>
    <row r="123" spans="1:10" ht="26.45" customHeight="1">
      <c r="A123" s="158"/>
      <c r="B123" s="134"/>
      <c r="C123" s="143"/>
      <c r="D123" s="134"/>
      <c r="E123" s="79" t="s">
        <v>48</v>
      </c>
      <c r="F123" s="40">
        <f t="shared" si="19"/>
        <v>0.1</v>
      </c>
      <c r="G123" s="66">
        <v>1</v>
      </c>
      <c r="H123" s="42">
        <f t="shared" si="20"/>
        <v>6.2500000000000003E-3</v>
      </c>
      <c r="I123" s="43"/>
      <c r="J123" s="43"/>
    </row>
    <row r="124" spans="1:10" ht="26.45" customHeight="1">
      <c r="A124" s="158"/>
      <c r="B124" s="134"/>
      <c r="C124" s="143"/>
      <c r="D124" s="134"/>
      <c r="E124" s="79" t="s">
        <v>128</v>
      </c>
      <c r="F124" s="40">
        <f t="shared" si="19"/>
        <v>0.1</v>
      </c>
      <c r="G124" s="66">
        <v>1</v>
      </c>
      <c r="H124" s="42">
        <f t="shared" si="20"/>
        <v>6.2500000000000003E-3</v>
      </c>
      <c r="I124" s="43"/>
      <c r="J124" s="43"/>
    </row>
    <row r="125" spans="1:10" ht="26.45" customHeight="1">
      <c r="A125" s="158"/>
      <c r="B125" s="134"/>
      <c r="C125" s="143"/>
      <c r="D125" s="134"/>
      <c r="E125" s="79" t="s">
        <v>49</v>
      </c>
      <c r="F125" s="40">
        <f t="shared" si="19"/>
        <v>0.1</v>
      </c>
      <c r="G125" s="66">
        <v>1</v>
      </c>
      <c r="H125" s="42">
        <f t="shared" si="20"/>
        <v>6.2500000000000003E-3</v>
      </c>
      <c r="I125" s="43"/>
      <c r="J125" s="43"/>
    </row>
    <row r="126" spans="1:10" ht="26.45" customHeight="1">
      <c r="A126" s="158"/>
      <c r="B126" s="134"/>
      <c r="C126" s="143"/>
      <c r="D126" s="134"/>
      <c r="E126" s="79" t="s">
        <v>129</v>
      </c>
      <c r="F126" s="40">
        <f t="shared" si="19"/>
        <v>0.1</v>
      </c>
      <c r="G126" s="66">
        <v>1</v>
      </c>
      <c r="H126" s="42">
        <f t="shared" si="20"/>
        <v>6.2500000000000003E-3</v>
      </c>
      <c r="I126" s="43"/>
      <c r="J126" s="43"/>
    </row>
    <row r="127" spans="1:10" s="24" customFormat="1" ht="24.95" customHeight="1">
      <c r="A127" s="158"/>
      <c r="B127" s="134"/>
      <c r="C127" s="144"/>
      <c r="D127" s="135"/>
      <c r="E127" s="80" t="s">
        <v>164</v>
      </c>
      <c r="F127" s="51">
        <f>SUM(F117:F126)</f>
        <v>0.99999999999999989</v>
      </c>
      <c r="G127" s="37">
        <f>AVERAGE(G117:G126)</f>
        <v>1</v>
      </c>
      <c r="H127" s="38">
        <f>SUM(H117:H126)</f>
        <v>6.2499999999999993E-2</v>
      </c>
      <c r="I127" s="39"/>
      <c r="J127" s="39"/>
    </row>
    <row r="128" spans="1:10" s="22" customFormat="1" ht="30.6" customHeight="1">
      <c r="A128" s="158"/>
      <c r="B128" s="134"/>
      <c r="C128" s="136" t="s">
        <v>50</v>
      </c>
      <c r="D128" s="139">
        <f>100%/4</f>
        <v>0.25</v>
      </c>
      <c r="E128" s="79" t="s">
        <v>130</v>
      </c>
      <c r="F128" s="40">
        <f>1/10</f>
        <v>0.1</v>
      </c>
      <c r="G128" s="66">
        <v>1</v>
      </c>
      <c r="H128" s="42">
        <f>G128*F128*$D$128*$B$117</f>
        <v>6.2500000000000003E-3</v>
      </c>
      <c r="I128" s="43"/>
      <c r="J128" s="43"/>
    </row>
    <row r="129" spans="1:10" s="22" customFormat="1" ht="30.6" customHeight="1">
      <c r="A129" s="158"/>
      <c r="B129" s="134"/>
      <c r="C129" s="137"/>
      <c r="D129" s="134"/>
      <c r="E129" s="79" t="s">
        <v>51</v>
      </c>
      <c r="F129" s="40">
        <f t="shared" ref="F129:F137" si="21">1/10</f>
        <v>0.1</v>
      </c>
      <c r="G129" s="66">
        <v>1</v>
      </c>
      <c r="H129" s="42">
        <f t="shared" ref="H129:H137" si="22">G129*F129*$D$128*$B$117</f>
        <v>6.2500000000000003E-3</v>
      </c>
      <c r="I129" s="43"/>
      <c r="J129" s="43"/>
    </row>
    <row r="130" spans="1:10" s="24" customFormat="1" ht="30.6" customHeight="1">
      <c r="A130" s="158"/>
      <c r="B130" s="134"/>
      <c r="C130" s="137"/>
      <c r="D130" s="134"/>
      <c r="E130" s="79" t="s">
        <v>131</v>
      </c>
      <c r="F130" s="40">
        <f t="shared" si="21"/>
        <v>0.1</v>
      </c>
      <c r="G130" s="66">
        <v>1</v>
      </c>
      <c r="H130" s="42">
        <f t="shared" si="22"/>
        <v>6.2500000000000003E-3</v>
      </c>
      <c r="I130" s="43"/>
      <c r="J130" s="43"/>
    </row>
    <row r="131" spans="1:10" s="24" customFormat="1" ht="30.6" customHeight="1">
      <c r="A131" s="158"/>
      <c r="B131" s="134"/>
      <c r="C131" s="137"/>
      <c r="D131" s="134"/>
      <c r="E131" s="79" t="s">
        <v>132</v>
      </c>
      <c r="F131" s="40">
        <f t="shared" si="21"/>
        <v>0.1</v>
      </c>
      <c r="G131" s="66">
        <v>1</v>
      </c>
      <c r="H131" s="42">
        <f t="shared" si="22"/>
        <v>6.2500000000000003E-3</v>
      </c>
      <c r="I131" s="43"/>
      <c r="J131" s="43"/>
    </row>
    <row r="132" spans="1:10" s="24" customFormat="1" ht="30.6" customHeight="1">
      <c r="A132" s="158"/>
      <c r="B132" s="134"/>
      <c r="C132" s="137"/>
      <c r="D132" s="134"/>
      <c r="E132" s="79" t="s">
        <v>67</v>
      </c>
      <c r="F132" s="40">
        <f t="shared" si="21"/>
        <v>0.1</v>
      </c>
      <c r="G132" s="66">
        <v>1</v>
      </c>
      <c r="H132" s="42">
        <f t="shared" si="22"/>
        <v>6.2500000000000003E-3</v>
      </c>
      <c r="I132" s="43"/>
      <c r="J132" s="43"/>
    </row>
    <row r="133" spans="1:10" s="24" customFormat="1" ht="30.6" customHeight="1">
      <c r="A133" s="158"/>
      <c r="B133" s="134"/>
      <c r="C133" s="137"/>
      <c r="D133" s="134"/>
      <c r="E133" s="79" t="s">
        <v>52</v>
      </c>
      <c r="F133" s="40">
        <f t="shared" si="21"/>
        <v>0.1</v>
      </c>
      <c r="G133" s="66">
        <v>1</v>
      </c>
      <c r="H133" s="42">
        <f t="shared" si="22"/>
        <v>6.2500000000000003E-3</v>
      </c>
      <c r="I133" s="43"/>
      <c r="J133" s="43"/>
    </row>
    <row r="134" spans="1:10" s="24" customFormat="1" ht="30.6" customHeight="1">
      <c r="A134" s="158"/>
      <c r="B134" s="134"/>
      <c r="C134" s="137"/>
      <c r="D134" s="134"/>
      <c r="E134" s="79" t="s">
        <v>53</v>
      </c>
      <c r="F134" s="40">
        <f t="shared" si="21"/>
        <v>0.1</v>
      </c>
      <c r="G134" s="66">
        <v>1</v>
      </c>
      <c r="H134" s="42">
        <f t="shared" si="22"/>
        <v>6.2500000000000003E-3</v>
      </c>
      <c r="I134" s="43"/>
      <c r="J134" s="43"/>
    </row>
    <row r="135" spans="1:10" s="24" customFormat="1" ht="30.6" customHeight="1">
      <c r="A135" s="158"/>
      <c r="B135" s="134"/>
      <c r="C135" s="137"/>
      <c r="D135" s="134"/>
      <c r="E135" s="79" t="s">
        <v>133</v>
      </c>
      <c r="F135" s="40">
        <f t="shared" si="21"/>
        <v>0.1</v>
      </c>
      <c r="G135" s="66">
        <v>1</v>
      </c>
      <c r="H135" s="42">
        <f t="shared" si="22"/>
        <v>6.2500000000000003E-3</v>
      </c>
      <c r="I135" s="43"/>
      <c r="J135" s="43"/>
    </row>
    <row r="136" spans="1:10" s="24" customFormat="1" ht="30.6" customHeight="1">
      <c r="A136" s="158"/>
      <c r="B136" s="134"/>
      <c r="C136" s="137"/>
      <c r="D136" s="134"/>
      <c r="E136" s="79" t="s">
        <v>54</v>
      </c>
      <c r="F136" s="40">
        <f t="shared" si="21"/>
        <v>0.1</v>
      </c>
      <c r="G136" s="66">
        <v>1</v>
      </c>
      <c r="H136" s="42">
        <f t="shared" si="22"/>
        <v>6.2500000000000003E-3</v>
      </c>
      <c r="I136" s="43"/>
      <c r="J136" s="43"/>
    </row>
    <row r="137" spans="1:10" s="24" customFormat="1" ht="30.6" customHeight="1">
      <c r="A137" s="158"/>
      <c r="B137" s="134"/>
      <c r="C137" s="137"/>
      <c r="D137" s="134"/>
      <c r="E137" s="79" t="s">
        <v>134</v>
      </c>
      <c r="F137" s="40">
        <f t="shared" si="21"/>
        <v>0.1</v>
      </c>
      <c r="G137" s="66">
        <v>1</v>
      </c>
      <c r="H137" s="42">
        <f t="shared" si="22"/>
        <v>6.2500000000000003E-3</v>
      </c>
      <c r="I137" s="43"/>
      <c r="J137" s="43"/>
    </row>
    <row r="138" spans="1:10" s="24" customFormat="1" ht="24.95" customHeight="1">
      <c r="A138" s="158"/>
      <c r="B138" s="134"/>
      <c r="C138" s="138"/>
      <c r="D138" s="135"/>
      <c r="E138" s="80" t="s">
        <v>164</v>
      </c>
      <c r="F138" s="48">
        <f>SUM(F128:F137)</f>
        <v>0.99999999999999989</v>
      </c>
      <c r="G138" s="37">
        <f>AVERAGE(G128:G137)</f>
        <v>1</v>
      </c>
      <c r="H138" s="38">
        <f>SUM(H128:H137)</f>
        <v>6.2499999999999993E-2</v>
      </c>
      <c r="I138" s="39"/>
      <c r="J138" s="39"/>
    </row>
    <row r="139" spans="1:10" s="25" customFormat="1" ht="31.7" customHeight="1">
      <c r="A139" s="158"/>
      <c r="B139" s="134"/>
      <c r="C139" s="136" t="s">
        <v>55</v>
      </c>
      <c r="D139" s="139">
        <f>100%/4</f>
        <v>0.25</v>
      </c>
      <c r="E139" s="82" t="s">
        <v>174</v>
      </c>
      <c r="F139" s="40">
        <f>1/10</f>
        <v>0.1</v>
      </c>
      <c r="G139" s="66">
        <v>1</v>
      </c>
      <c r="H139" s="52">
        <f>G139*F139*$D$139*$B$117</f>
        <v>6.2500000000000003E-3</v>
      </c>
      <c r="I139" s="53"/>
      <c r="J139" s="54"/>
    </row>
    <row r="140" spans="1:10" s="25" customFormat="1" ht="31.7" customHeight="1">
      <c r="A140" s="158"/>
      <c r="B140" s="134"/>
      <c r="C140" s="137"/>
      <c r="D140" s="134"/>
      <c r="E140" s="82" t="s">
        <v>135</v>
      </c>
      <c r="F140" s="40">
        <f t="shared" ref="F140:F148" si="23">1/10</f>
        <v>0.1</v>
      </c>
      <c r="G140" s="66">
        <v>1</v>
      </c>
      <c r="H140" s="52">
        <f t="shared" ref="H140:H148" si="24">G140*F140*$D$139*$B$117</f>
        <v>6.2500000000000003E-3</v>
      </c>
      <c r="I140" s="53"/>
      <c r="J140" s="54"/>
    </row>
    <row r="141" spans="1:10" s="24" customFormat="1" ht="31.7" customHeight="1">
      <c r="A141" s="158"/>
      <c r="B141" s="134"/>
      <c r="C141" s="137"/>
      <c r="D141" s="134"/>
      <c r="E141" s="84" t="s">
        <v>136</v>
      </c>
      <c r="F141" s="40">
        <f t="shared" si="23"/>
        <v>0.1</v>
      </c>
      <c r="G141" s="66">
        <v>1</v>
      </c>
      <c r="H141" s="52">
        <f t="shared" si="24"/>
        <v>6.2500000000000003E-3</v>
      </c>
      <c r="I141" s="47"/>
      <c r="J141" s="54"/>
    </row>
    <row r="142" spans="1:10" s="24" customFormat="1" ht="31.7" customHeight="1">
      <c r="A142" s="158"/>
      <c r="B142" s="134"/>
      <c r="C142" s="137"/>
      <c r="D142" s="134"/>
      <c r="E142" s="84" t="s">
        <v>57</v>
      </c>
      <c r="F142" s="40">
        <f t="shared" si="23"/>
        <v>0.1</v>
      </c>
      <c r="G142" s="66">
        <v>1</v>
      </c>
      <c r="H142" s="52">
        <f t="shared" si="24"/>
        <v>6.2500000000000003E-3</v>
      </c>
      <c r="I142" s="47"/>
      <c r="J142" s="54"/>
    </row>
    <row r="143" spans="1:10" s="24" customFormat="1" ht="31.7" customHeight="1">
      <c r="A143" s="158"/>
      <c r="B143" s="134"/>
      <c r="C143" s="137"/>
      <c r="D143" s="134"/>
      <c r="E143" s="82" t="s">
        <v>137</v>
      </c>
      <c r="F143" s="40">
        <f t="shared" si="23"/>
        <v>0.1</v>
      </c>
      <c r="G143" s="66">
        <v>1</v>
      </c>
      <c r="H143" s="52">
        <f t="shared" si="24"/>
        <v>6.2500000000000003E-3</v>
      </c>
      <c r="I143" s="47"/>
      <c r="J143" s="54"/>
    </row>
    <row r="144" spans="1:10" s="24" customFormat="1" ht="31.7" customHeight="1">
      <c r="A144" s="158"/>
      <c r="B144" s="134"/>
      <c r="C144" s="137"/>
      <c r="D144" s="134"/>
      <c r="E144" s="82" t="s">
        <v>138</v>
      </c>
      <c r="F144" s="40">
        <f t="shared" si="23"/>
        <v>0.1</v>
      </c>
      <c r="G144" s="66">
        <v>1</v>
      </c>
      <c r="H144" s="52">
        <f t="shared" si="24"/>
        <v>6.2500000000000003E-3</v>
      </c>
      <c r="I144" s="47"/>
      <c r="J144" s="54"/>
    </row>
    <row r="145" spans="1:10" s="24" customFormat="1" ht="31.7" customHeight="1">
      <c r="A145" s="158"/>
      <c r="B145" s="134"/>
      <c r="C145" s="137"/>
      <c r="D145" s="134"/>
      <c r="E145" s="82" t="s">
        <v>182</v>
      </c>
      <c r="F145" s="40">
        <f t="shared" si="23"/>
        <v>0.1</v>
      </c>
      <c r="G145" s="66">
        <v>1</v>
      </c>
      <c r="H145" s="52">
        <f t="shared" si="24"/>
        <v>6.2500000000000003E-3</v>
      </c>
      <c r="I145" s="47"/>
      <c r="J145" s="54"/>
    </row>
    <row r="146" spans="1:10" s="24" customFormat="1" ht="31.7" customHeight="1">
      <c r="A146" s="158"/>
      <c r="B146" s="134"/>
      <c r="C146" s="137"/>
      <c r="D146" s="134"/>
      <c r="E146" s="82" t="s">
        <v>139</v>
      </c>
      <c r="F146" s="40">
        <f t="shared" si="23"/>
        <v>0.1</v>
      </c>
      <c r="G146" s="66">
        <v>1</v>
      </c>
      <c r="H146" s="52">
        <f t="shared" si="24"/>
        <v>6.2500000000000003E-3</v>
      </c>
      <c r="I146" s="47"/>
      <c r="J146" s="54"/>
    </row>
    <row r="147" spans="1:10" s="24" customFormat="1" ht="31.7" customHeight="1">
      <c r="A147" s="158"/>
      <c r="B147" s="134"/>
      <c r="C147" s="137"/>
      <c r="D147" s="134"/>
      <c r="E147" s="82" t="s">
        <v>140</v>
      </c>
      <c r="F147" s="40">
        <f t="shared" si="23"/>
        <v>0.1</v>
      </c>
      <c r="G147" s="66">
        <v>1</v>
      </c>
      <c r="H147" s="52">
        <f t="shared" si="24"/>
        <v>6.2500000000000003E-3</v>
      </c>
      <c r="I147" s="47"/>
      <c r="J147" s="54"/>
    </row>
    <row r="148" spans="1:10" s="24" customFormat="1" ht="31.7" customHeight="1">
      <c r="A148" s="158"/>
      <c r="B148" s="134"/>
      <c r="C148" s="137"/>
      <c r="D148" s="134"/>
      <c r="E148" s="82" t="s">
        <v>141</v>
      </c>
      <c r="F148" s="40">
        <f t="shared" si="23"/>
        <v>0.1</v>
      </c>
      <c r="G148" s="66">
        <v>1</v>
      </c>
      <c r="H148" s="52">
        <f t="shared" si="24"/>
        <v>6.2500000000000003E-3</v>
      </c>
      <c r="I148" s="47"/>
      <c r="J148" s="54"/>
    </row>
    <row r="149" spans="1:10" s="24" customFormat="1" ht="24.95" customHeight="1">
      <c r="A149" s="158"/>
      <c r="B149" s="134"/>
      <c r="C149" s="138"/>
      <c r="D149" s="135"/>
      <c r="E149" s="80" t="s">
        <v>164</v>
      </c>
      <c r="F149" s="55">
        <f>SUM(F139:F148)</f>
        <v>0.99999999999999989</v>
      </c>
      <c r="G149" s="37">
        <f>AVERAGE(G139:G148)</f>
        <v>1</v>
      </c>
      <c r="H149" s="56">
        <f>SUM(H139:H148)</f>
        <v>6.2499999999999993E-2</v>
      </c>
      <c r="I149" s="39"/>
      <c r="J149" s="39"/>
    </row>
    <row r="150" spans="1:10" s="69" customFormat="1" ht="24.95" customHeight="1">
      <c r="A150" s="158"/>
      <c r="B150" s="134"/>
      <c r="C150" s="136" t="s">
        <v>56</v>
      </c>
      <c r="D150" s="139">
        <f>100%/4</f>
        <v>0.25</v>
      </c>
      <c r="E150" s="82" t="s">
        <v>142</v>
      </c>
      <c r="F150" s="40">
        <f>1/10</f>
        <v>0.1</v>
      </c>
      <c r="G150" s="66">
        <v>1</v>
      </c>
      <c r="H150" s="52">
        <f>G150*F150*$D$150*$B$117</f>
        <v>6.2500000000000003E-3</v>
      </c>
      <c r="I150" s="53"/>
      <c r="J150" s="54"/>
    </row>
    <row r="151" spans="1:10" s="69" customFormat="1" ht="24.95" customHeight="1">
      <c r="A151" s="158"/>
      <c r="B151" s="134"/>
      <c r="C151" s="137"/>
      <c r="D151" s="134"/>
      <c r="E151" s="84" t="s">
        <v>143</v>
      </c>
      <c r="F151" s="40">
        <f t="shared" ref="F151:F159" si="25">1/10</f>
        <v>0.1</v>
      </c>
      <c r="G151" s="66">
        <v>1</v>
      </c>
      <c r="H151" s="52">
        <f t="shared" ref="H151:H159" si="26">G151*F151*$D$150*$B$117</f>
        <v>6.2500000000000003E-3</v>
      </c>
      <c r="I151" s="47"/>
      <c r="J151" s="47"/>
    </row>
    <row r="152" spans="1:10" s="69" customFormat="1" ht="24.95" customHeight="1">
      <c r="A152" s="158"/>
      <c r="B152" s="134"/>
      <c r="C152" s="137"/>
      <c r="D152" s="134"/>
      <c r="E152" s="84" t="s">
        <v>144</v>
      </c>
      <c r="F152" s="40">
        <f t="shared" si="25"/>
        <v>0.1</v>
      </c>
      <c r="G152" s="66">
        <v>1</v>
      </c>
      <c r="H152" s="52">
        <f t="shared" si="26"/>
        <v>6.2500000000000003E-3</v>
      </c>
      <c r="I152" s="47"/>
      <c r="J152" s="47"/>
    </row>
    <row r="153" spans="1:10" s="69" customFormat="1" ht="24.95" customHeight="1">
      <c r="A153" s="158"/>
      <c r="B153" s="134"/>
      <c r="C153" s="137"/>
      <c r="D153" s="134"/>
      <c r="E153" s="84" t="s">
        <v>145</v>
      </c>
      <c r="F153" s="40">
        <f t="shared" si="25"/>
        <v>0.1</v>
      </c>
      <c r="G153" s="66">
        <v>1</v>
      </c>
      <c r="H153" s="52">
        <f t="shared" si="26"/>
        <v>6.2500000000000003E-3</v>
      </c>
      <c r="I153" s="47"/>
      <c r="J153" s="43"/>
    </row>
    <row r="154" spans="1:10" s="69" customFormat="1" ht="27.75" customHeight="1">
      <c r="A154" s="158"/>
      <c r="B154" s="134"/>
      <c r="C154" s="137"/>
      <c r="D154" s="134"/>
      <c r="E154" s="84" t="s">
        <v>58</v>
      </c>
      <c r="F154" s="40">
        <f t="shared" si="25"/>
        <v>0.1</v>
      </c>
      <c r="G154" s="66">
        <v>1</v>
      </c>
      <c r="H154" s="52">
        <f t="shared" si="26"/>
        <v>6.2500000000000003E-3</v>
      </c>
      <c r="I154" s="47"/>
      <c r="J154" s="43"/>
    </row>
    <row r="155" spans="1:10" s="69" customFormat="1" ht="39.75" customHeight="1">
      <c r="A155" s="158"/>
      <c r="B155" s="134"/>
      <c r="C155" s="137"/>
      <c r="D155" s="134"/>
      <c r="E155" s="84" t="s">
        <v>146</v>
      </c>
      <c r="F155" s="40">
        <f t="shared" si="25"/>
        <v>0.1</v>
      </c>
      <c r="G155" s="66">
        <v>1</v>
      </c>
      <c r="H155" s="52">
        <f t="shared" si="26"/>
        <v>6.2500000000000003E-3</v>
      </c>
      <c r="I155" s="47"/>
      <c r="J155" s="47"/>
    </row>
    <row r="156" spans="1:10" s="69" customFormat="1" ht="39.75" customHeight="1">
      <c r="A156" s="158"/>
      <c r="B156" s="134"/>
      <c r="C156" s="137"/>
      <c r="D156" s="134"/>
      <c r="E156" s="84" t="s">
        <v>147</v>
      </c>
      <c r="F156" s="40">
        <f t="shared" si="25"/>
        <v>0.1</v>
      </c>
      <c r="G156" s="66">
        <v>1</v>
      </c>
      <c r="H156" s="52">
        <f t="shared" si="26"/>
        <v>6.2500000000000003E-3</v>
      </c>
      <c r="I156" s="47"/>
      <c r="J156" s="47"/>
    </row>
    <row r="157" spans="1:10" s="69" customFormat="1" ht="47.45" customHeight="1">
      <c r="A157" s="158"/>
      <c r="B157" s="134"/>
      <c r="C157" s="137"/>
      <c r="D157" s="134"/>
      <c r="E157" s="84" t="s">
        <v>148</v>
      </c>
      <c r="F157" s="40">
        <f t="shared" si="25"/>
        <v>0.1</v>
      </c>
      <c r="G157" s="66">
        <v>1</v>
      </c>
      <c r="H157" s="52">
        <f t="shared" si="26"/>
        <v>6.2500000000000003E-3</v>
      </c>
      <c r="I157" s="47"/>
      <c r="J157" s="47"/>
    </row>
    <row r="158" spans="1:10" s="69" customFormat="1" ht="39.75" customHeight="1">
      <c r="A158" s="158"/>
      <c r="B158" s="134"/>
      <c r="C158" s="137"/>
      <c r="D158" s="134"/>
      <c r="E158" s="84" t="s">
        <v>149</v>
      </c>
      <c r="F158" s="40">
        <f t="shared" si="25"/>
        <v>0.1</v>
      </c>
      <c r="G158" s="66">
        <v>1</v>
      </c>
      <c r="H158" s="52">
        <f t="shared" si="26"/>
        <v>6.2500000000000003E-3</v>
      </c>
      <c r="I158" s="47"/>
      <c r="J158" s="47"/>
    </row>
    <row r="159" spans="1:10" s="69" customFormat="1" ht="38.25" customHeight="1">
      <c r="A159" s="158"/>
      <c r="B159" s="134"/>
      <c r="C159" s="137"/>
      <c r="D159" s="134"/>
      <c r="E159" s="84" t="s">
        <v>150</v>
      </c>
      <c r="F159" s="40">
        <f t="shared" si="25"/>
        <v>0.1</v>
      </c>
      <c r="G159" s="66">
        <v>1</v>
      </c>
      <c r="H159" s="52">
        <f t="shared" si="26"/>
        <v>6.2500000000000003E-3</v>
      </c>
      <c r="I159" s="47"/>
      <c r="J159" s="43"/>
    </row>
    <row r="160" spans="1:10" s="24" customFormat="1" ht="24.75" customHeight="1">
      <c r="A160" s="158"/>
      <c r="B160" s="134"/>
      <c r="C160" s="137"/>
      <c r="D160" s="134"/>
      <c r="E160" s="80" t="s">
        <v>164</v>
      </c>
      <c r="F160" s="51">
        <f>SUM(F150:F159)</f>
        <v>0.99999999999999989</v>
      </c>
      <c r="G160" s="37">
        <f>AVERAGE(G150:G159)</f>
        <v>1</v>
      </c>
      <c r="H160" s="38">
        <f>SUM(H150:H159)</f>
        <v>6.2499999999999993E-2</v>
      </c>
      <c r="I160" s="39"/>
      <c r="J160" s="39"/>
    </row>
    <row r="161" spans="1:10" s="22" customFormat="1" ht="24.95" customHeight="1">
      <c r="A161" s="152" t="s">
        <v>175</v>
      </c>
      <c r="B161" s="153"/>
      <c r="C161" s="153"/>
      <c r="D161" s="153"/>
      <c r="E161" s="153"/>
      <c r="F161" s="72">
        <v>0.25</v>
      </c>
      <c r="G161" s="71">
        <f>AVERAGE(G160,G149,G138,G127)</f>
        <v>1</v>
      </c>
      <c r="H161" s="70">
        <f>H127+H138+H149+H160</f>
        <v>0.24999999999999997</v>
      </c>
      <c r="I161" s="57"/>
      <c r="J161" s="57"/>
    </row>
    <row r="162" spans="1:10" s="22" customFormat="1" ht="39" customHeight="1">
      <c r="A162" s="155" t="s">
        <v>176</v>
      </c>
      <c r="B162" s="156"/>
      <c r="C162" s="156"/>
      <c r="D162" s="156"/>
      <c r="E162" s="156"/>
      <c r="F162" s="74">
        <v>1</v>
      </c>
      <c r="G162" s="89" t="str">
        <f>IF(H162&lt;=1,"ضعيف ",IF(AND(H162&lt;=2,H162&gt;1),"يحتاج إلى تحسين ",IF(AND(H162&gt;2,H162&lt;=3),"مرضي",IF(AND(H162&gt;3,H162&lt;=4),"مرضي تماماً",IF(AND(H162&gt;4,H162&lt;=5),"قوي")))))</f>
        <v xml:space="preserve">ضعيف </v>
      </c>
      <c r="H162" s="37">
        <f>H161+H116+H82+H48</f>
        <v>1</v>
      </c>
      <c r="I162" s="58"/>
      <c r="J162" s="57"/>
    </row>
    <row r="163" spans="1:10" ht="23.25">
      <c r="B163" s="59"/>
      <c r="D163" s="59"/>
      <c r="E163" s="60"/>
      <c r="F163" s="23"/>
      <c r="G163" s="61"/>
      <c r="H163" s="62"/>
      <c r="I163" s="63"/>
      <c r="J163" s="23"/>
    </row>
    <row r="174" spans="1:10">
      <c r="F174" s="75"/>
    </row>
  </sheetData>
  <protectedRanges>
    <protectedRange sqref="J153:J154 J138:J150 J159:J162 G4:G13 J4:J127 G15:G24 G26:G35 G37:G46 G49:G58 G60:G69 G71:G80 G83:G92 G94:G103 G105:G115 G117:G126 G128:G137 G139:G148 G150:G159" name="Range1_1_1_1_1_1_3"/>
  </protectedRanges>
  <mergeCells count="42">
    <mergeCell ref="A161:E161"/>
    <mergeCell ref="A116:E116"/>
    <mergeCell ref="A82:E82"/>
    <mergeCell ref="A48:E48"/>
    <mergeCell ref="A162:E162"/>
    <mergeCell ref="C117:C127"/>
    <mergeCell ref="C150:C160"/>
    <mergeCell ref="C139:C149"/>
    <mergeCell ref="D139:D149"/>
    <mergeCell ref="A83:A115"/>
    <mergeCell ref="D150:D160"/>
    <mergeCell ref="A117:A160"/>
    <mergeCell ref="B117:B160"/>
    <mergeCell ref="A4:A47"/>
    <mergeCell ref="B4:B47"/>
    <mergeCell ref="C4:C14"/>
    <mergeCell ref="C71:C81"/>
    <mergeCell ref="D4:D14"/>
    <mergeCell ref="C15:C25"/>
    <mergeCell ref="D15:D25"/>
    <mergeCell ref="C26:C36"/>
    <mergeCell ref="D26:D36"/>
    <mergeCell ref="A49:A81"/>
    <mergeCell ref="B49:B81"/>
    <mergeCell ref="D49:D59"/>
    <mergeCell ref="C60:C70"/>
    <mergeCell ref="A1:J2"/>
    <mergeCell ref="D117:D127"/>
    <mergeCell ref="C128:C138"/>
    <mergeCell ref="D128:D138"/>
    <mergeCell ref="B83:B115"/>
    <mergeCell ref="C83:C93"/>
    <mergeCell ref="D83:D93"/>
    <mergeCell ref="C94:C104"/>
    <mergeCell ref="D94:D104"/>
    <mergeCell ref="C105:C115"/>
    <mergeCell ref="D105:D115"/>
    <mergeCell ref="C37:C47"/>
    <mergeCell ref="D37:D47"/>
    <mergeCell ref="C49:C59"/>
    <mergeCell ref="D71:D81"/>
    <mergeCell ref="D60:D70"/>
  </mergeCells>
  <conditionalFormatting sqref="G149 G138 G127 G104 G93 G70 G59 G47:G48 G36 G25 G14 G82 G115:G116 G160:G161">
    <cfRule type="cellIs" dxfId="21" priority="96" operator="greaterThan">
      <formula>4</formula>
    </cfRule>
    <cfRule type="cellIs" dxfId="20" priority="97" operator="between">
      <formula>3.01</formula>
      <formula>4</formula>
    </cfRule>
    <cfRule type="cellIs" dxfId="19" priority="100" operator="lessThanOrEqual">
      <formula>1</formula>
    </cfRule>
  </conditionalFormatting>
  <conditionalFormatting sqref="G149 G138 G127 G104 G93 G70 G59 G47:G48 G36 G25 G14 G82 G115:G116 G160:G161">
    <cfRule type="cellIs" dxfId="18" priority="99" operator="between">
      <formula>1.01</formula>
      <formula>2</formula>
    </cfRule>
  </conditionalFormatting>
  <conditionalFormatting sqref="G116 G161">
    <cfRule type="cellIs" dxfId="17" priority="60" operator="between">
      <formula>2.01</formula>
      <formula>3</formula>
    </cfRule>
  </conditionalFormatting>
  <conditionalFormatting sqref="G127 G138 G149 G160">
    <cfRule type="cellIs" dxfId="16" priority="29" operator="between">
      <formula>2.01</formula>
      <formula>3</formula>
    </cfRule>
  </conditionalFormatting>
  <conditionalFormatting sqref="G14 G25 G36 G47:G48 G59 G70 G93 G104 G115 G82">
    <cfRule type="cellIs" dxfId="15" priority="28" operator="between">
      <formula>2.01</formula>
      <formula>3</formula>
    </cfRule>
  </conditionalFormatting>
  <conditionalFormatting sqref="H162">
    <cfRule type="cellIs" dxfId="14" priority="19" operator="between">
      <formula>3.1</formula>
      <formula>4</formula>
    </cfRule>
    <cfRule type="cellIs" dxfId="13" priority="5" operator="between">
      <formula>2.1</formula>
      <formula>3</formula>
    </cfRule>
    <cfRule type="cellIs" dxfId="12" priority="4" operator="between">
      <formula>1.1</formula>
      <formula>2</formula>
    </cfRule>
    <cfRule type="cellIs" dxfId="11" priority="3" operator="between">
      <formula>0</formula>
      <formula>1</formula>
    </cfRule>
  </conditionalFormatting>
  <conditionalFormatting sqref="H162">
    <cfRule type="cellIs" dxfId="10" priority="21" operator="between">
      <formula>4.1</formula>
      <formula>5</formula>
    </cfRule>
  </conditionalFormatting>
  <conditionalFormatting sqref="G81">
    <cfRule type="cellIs" dxfId="9" priority="14" operator="greaterThan">
      <formula>4</formula>
    </cfRule>
    <cfRule type="cellIs" dxfId="8" priority="15" operator="between">
      <formula>3.01</formula>
      <formula>4</formula>
    </cfRule>
    <cfRule type="cellIs" dxfId="7" priority="17" operator="lessThanOrEqual">
      <formula>1</formula>
    </cfRule>
  </conditionalFormatting>
  <conditionalFormatting sqref="G81">
    <cfRule type="cellIs" dxfId="6" priority="16" operator="between">
      <formula>1.01</formula>
      <formula>2</formula>
    </cfRule>
  </conditionalFormatting>
  <conditionalFormatting sqref="G81">
    <cfRule type="cellIs" dxfId="5" priority="13" operator="between">
      <formula>2.01</formula>
      <formula>3</formula>
    </cfRule>
  </conditionalFormatting>
  <conditionalFormatting sqref="G162">
    <cfRule type="containsText" dxfId="4" priority="9" operator="containsText" text="يحتاج إلى تحسين">
      <formula>NOT(ISERROR(SEARCH("يحتاج إلى تحسين",G162)))</formula>
    </cfRule>
    <cfRule type="containsText" dxfId="3" priority="8" operator="containsText" text="مرضي ">
      <formula>NOT(ISERROR(SEARCH("مرضي ",G162)))</formula>
    </cfRule>
    <cfRule type="containsText" dxfId="2" priority="7" operator="containsText" text="مرضي تماماً">
      <formula>NOT(ISERROR(SEARCH("مرضي تماماً",G162)))</formula>
    </cfRule>
    <cfRule type="containsText" dxfId="1" priority="6" operator="containsText" text="قوي">
      <formula>NOT(ISERROR(SEARCH("قوي",G162)))</formula>
    </cfRule>
  </conditionalFormatting>
  <pageMargins left="0.7" right="0.7" top="0.75" bottom="0.75" header="0.3" footer="0.3"/>
  <pageSetup paperSize="9" scale="8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50397C45-C8D6-44EE-A55C-77BB87426083}">
            <xm:f>NOT(ISERROR(SEARCH("ضعيف",G162)))</xm:f>
            <xm:f>"ضعيف"</xm:f>
            <x14:dxf>
              <fill>
                <patternFill>
                  <bgColor rgb="FFC00000"/>
                </patternFill>
              </fill>
            </x14:dxf>
          </x14:cfRule>
          <xm:sqref>G162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Sheet4!$B$6:$B$11</xm:f>
          </x14:formula1>
          <xm:sqref>G4:G13 G139:G148 G15:G24 G26:G35 G37:G46 G49:G58 G60:G69 G71:G80 G83:G92 G94:G103 G117:G126 G105:G114 G128:G137 G150:G159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صفحة الغلاف</vt:lpstr>
      <vt:lpstr>Sheet4</vt:lpstr>
      <vt:lpstr>معايير التقييم</vt:lpstr>
      <vt:lpstr>التقييم العام</vt:lpstr>
      <vt:lpstr>'صفحة الغلاف'!Print_Titles</vt:lpstr>
      <vt:lpstr>'معايير التقييم'!Print_Titles</vt:lpstr>
    </vt:vector>
  </TitlesOfParts>
  <Company>Arab Bank.plc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Mohd-t</dc:creator>
  <cp:lastModifiedBy>Leen Qassisiya - Senior Manager - Compliance</cp:lastModifiedBy>
  <cp:revision/>
  <cp:lastPrinted>2020-08-19T10:19:12Z</cp:lastPrinted>
  <dcterms:created xsi:type="dcterms:W3CDTF">2009-05-26T09:14:37Z</dcterms:created>
  <dcterms:modified xsi:type="dcterms:W3CDTF">2023-09-12T06:53:54Z</dcterms:modified>
</cp:coreProperties>
</file>